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72.16.10.254\Koffe\Documents\All\ПРАЙСЫ\"/>
    </mc:Choice>
  </mc:AlternateContent>
  <xr:revisionPtr revIDLastSave="0" documentId="13_ncr:1_{BED990DD-1B5E-4289-A71E-965DB291122A}" xr6:coauthVersionLast="47" xr6:coauthVersionMax="47" xr10:uidLastSave="{00000000-0000-0000-0000-000000000000}"/>
  <bookViews>
    <workbookView xWindow="-120" yWindow="-120" windowWidth="29040" windowHeight="15990" tabRatio="813" activeTab="2" xr2:uid="{00000000-000D-0000-FFFF-FFFF00000000}"/>
  </bookViews>
  <sheets>
    <sheet name="Плант.1кг и 0,5кг" sheetId="4" r:id="rId1"/>
    <sheet name="Аром.1кг и 0,5 кг" sheetId="13" r:id="rId2"/>
    <sheet name=" Уп-200 гр " sheetId="6" r:id="rId3"/>
    <sheet name="Дрип,Саше,Чапуты,VFR,капсулы" sheetId="24" r:id="rId4"/>
    <sheet name="Кофе в тубе" sheetId="27" r:id="rId5"/>
    <sheet name="Подарки" sheetId="5" r:id="rId6"/>
    <sheet name="Сопутка" sheetId="8" r:id="rId7"/>
    <sheet name="Условия раб." sheetId="28" r:id="rId8"/>
  </sheets>
  <calcPr calcId="181029"/>
</workbook>
</file>

<file path=xl/calcChain.xml><?xml version="1.0" encoding="utf-8"?>
<calcChain xmlns="http://schemas.openxmlformats.org/spreadsheetml/2006/main">
  <c r="D46" i="24" l="1"/>
  <c r="D45" i="24"/>
  <c r="D44" i="24"/>
  <c r="D27" i="24"/>
  <c r="L24" i="5"/>
  <c r="L25" i="5"/>
  <c r="I10" i="24"/>
  <c r="I12" i="24"/>
  <c r="K27" i="5"/>
  <c r="I27" i="24"/>
  <c r="I16" i="24"/>
  <c r="I15" i="24"/>
  <c r="I11" i="24"/>
  <c r="D100" i="4"/>
  <c r="H100" i="4" s="1"/>
  <c r="D250" i="6"/>
  <c r="E46" i="4"/>
  <c r="E78" i="4"/>
  <c r="E79" i="4"/>
  <c r="I59" i="24"/>
  <c r="I13" i="24" l="1"/>
  <c r="I17" i="24"/>
  <c r="E74" i="4"/>
  <c r="E75" i="4"/>
  <c r="E76" i="4"/>
  <c r="E25" i="4"/>
  <c r="E26" i="4"/>
  <c r="E27" i="4"/>
  <c r="E28" i="4"/>
  <c r="E29" i="4"/>
  <c r="E30" i="4"/>
  <c r="E31" i="4"/>
  <c r="E32" i="4"/>
  <c r="E24" i="4"/>
  <c r="F90" i="8" l="1"/>
  <c r="F57" i="8"/>
  <c r="F79" i="8"/>
  <c r="F66" i="8"/>
  <c r="F87" i="8"/>
  <c r="F88" i="8"/>
  <c r="F89" i="8"/>
  <c r="H69" i="24"/>
  <c r="I68" i="24"/>
  <c r="H29" i="24"/>
  <c r="D26" i="24" s="1"/>
  <c r="E47" i="4"/>
  <c r="I58" i="24"/>
  <c r="I60" i="24"/>
  <c r="I61" i="24"/>
  <c r="I62" i="24"/>
  <c r="I63" i="24"/>
  <c r="I64" i="24"/>
  <c r="I65" i="24"/>
  <c r="I66" i="24"/>
  <c r="I67" i="24"/>
  <c r="D28" i="24" l="1"/>
  <c r="I28" i="24" s="1"/>
  <c r="D25" i="24"/>
  <c r="D24" i="24"/>
  <c r="D23" i="24"/>
  <c r="D20" i="24"/>
  <c r="D22" i="24"/>
  <c r="D21" i="24"/>
  <c r="I26" i="24"/>
  <c r="D36" i="24" l="1"/>
  <c r="I36" i="24" s="1"/>
  <c r="D35" i="24"/>
  <c r="I35" i="24" s="1"/>
  <c r="D39" i="24"/>
  <c r="I39" i="24" s="1"/>
  <c r="D37" i="24"/>
  <c r="I37" i="24" s="1"/>
  <c r="D38" i="24"/>
  <c r="I38" i="24" s="1"/>
  <c r="I40" i="24" l="1"/>
  <c r="H74" i="24"/>
  <c r="H76" i="24"/>
  <c r="L23" i="5"/>
  <c r="G170" i="6"/>
  <c r="G171" i="6"/>
  <c r="G173" i="6"/>
  <c r="G174" i="6"/>
  <c r="G175" i="6"/>
  <c r="G176" i="6"/>
  <c r="G177" i="6"/>
  <c r="G178" i="6"/>
  <c r="G179" i="6"/>
  <c r="G180" i="6"/>
  <c r="G181" i="6"/>
  <c r="G182" i="6"/>
  <c r="G185" i="6"/>
  <c r="G186" i="6"/>
  <c r="G187" i="6"/>
  <c r="G188" i="6"/>
  <c r="G189" i="6"/>
  <c r="G190" i="6"/>
  <c r="G192" i="6"/>
  <c r="G193" i="6"/>
  <c r="G194" i="6"/>
  <c r="G195" i="6"/>
  <c r="G196" i="6"/>
  <c r="G197" i="6"/>
  <c r="G198" i="6"/>
  <c r="G199" i="6"/>
  <c r="G200" i="6"/>
  <c r="G201" i="6"/>
  <c r="G202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6" i="6"/>
  <c r="G237" i="6"/>
  <c r="G238" i="6"/>
  <c r="G239" i="6"/>
  <c r="G240" i="6"/>
  <c r="G241" i="6"/>
  <c r="G242" i="6"/>
  <c r="G93" i="6"/>
  <c r="G94" i="6"/>
  <c r="G96" i="6"/>
  <c r="G97" i="6"/>
  <c r="G98" i="6"/>
  <c r="G99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5" i="6"/>
  <c r="G146" i="6"/>
  <c r="G148" i="6"/>
  <c r="G149" i="6"/>
  <c r="G151" i="6"/>
  <c r="G152" i="6"/>
  <c r="G153" i="6"/>
  <c r="G154" i="6"/>
  <c r="G155" i="6"/>
  <c r="G156" i="6"/>
  <c r="G157" i="6"/>
  <c r="G158" i="6"/>
  <c r="G159" i="6"/>
  <c r="G160" i="6"/>
  <c r="G88" i="6"/>
  <c r="G89" i="6"/>
  <c r="G90" i="6"/>
  <c r="G91" i="6"/>
  <c r="G92" i="6"/>
  <c r="G87" i="6"/>
  <c r="G100" i="6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15" i="13"/>
  <c r="K89" i="13"/>
  <c r="J89" i="13"/>
  <c r="I89" i="13"/>
  <c r="H89" i="13"/>
  <c r="G89" i="13"/>
  <c r="F89" i="13"/>
  <c r="E89" i="13"/>
  <c r="D89" i="13"/>
  <c r="E45" i="4"/>
  <c r="H45" i="4" s="1"/>
  <c r="H46" i="4"/>
  <c r="H47" i="4"/>
  <c r="E48" i="4"/>
  <c r="H48" i="4" s="1"/>
  <c r="E49" i="4"/>
  <c r="H49" i="4" s="1"/>
  <c r="E50" i="4"/>
  <c r="H50" i="4" s="1"/>
  <c r="H51" i="4"/>
  <c r="E52" i="4"/>
  <c r="H52" i="4" s="1"/>
  <c r="E53" i="4"/>
  <c r="H53" i="4" s="1"/>
  <c r="E54" i="4"/>
  <c r="H54" i="4" s="1"/>
  <c r="E55" i="4"/>
  <c r="H55" i="4" s="1"/>
  <c r="E56" i="4"/>
  <c r="H56" i="4" s="1"/>
  <c r="E57" i="4"/>
  <c r="H57" i="4" s="1"/>
  <c r="E58" i="4"/>
  <c r="H58" i="4" s="1"/>
  <c r="E59" i="4"/>
  <c r="H59" i="4" s="1"/>
  <c r="E60" i="4"/>
  <c r="H60" i="4" s="1"/>
  <c r="E61" i="4"/>
  <c r="H61" i="4" s="1"/>
  <c r="E62" i="4"/>
  <c r="H62" i="4" s="1"/>
  <c r="E63" i="4"/>
  <c r="H63" i="4" s="1"/>
  <c r="E64" i="4"/>
  <c r="H64" i="4" s="1"/>
  <c r="E65" i="4"/>
  <c r="H65" i="4" s="1"/>
  <c r="E66" i="4"/>
  <c r="H66" i="4" s="1"/>
  <c r="E67" i="4"/>
  <c r="H67" i="4" s="1"/>
  <c r="E68" i="4"/>
  <c r="H68" i="4" s="1"/>
  <c r="E69" i="4"/>
  <c r="H69" i="4" s="1"/>
  <c r="E70" i="4"/>
  <c r="H70" i="4" s="1"/>
  <c r="E71" i="4"/>
  <c r="H71" i="4" s="1"/>
  <c r="E72" i="4"/>
  <c r="H72" i="4" s="1"/>
  <c r="E73" i="4"/>
  <c r="H73" i="4" s="1"/>
  <c r="H74" i="4"/>
  <c r="H75" i="4"/>
  <c r="H76" i="4"/>
  <c r="E77" i="4"/>
  <c r="H77" i="4" s="1"/>
  <c r="H78" i="4"/>
  <c r="H79" i="4"/>
  <c r="E80" i="4"/>
  <c r="H80" i="4" s="1"/>
  <c r="E81" i="4"/>
  <c r="H81" i="4" s="1"/>
  <c r="E82" i="4"/>
  <c r="H82" i="4" s="1"/>
  <c r="E83" i="4"/>
  <c r="H83" i="4" s="1"/>
  <c r="E84" i="4"/>
  <c r="H84" i="4" s="1"/>
  <c r="E85" i="4"/>
  <c r="H85" i="4" s="1"/>
  <c r="E86" i="4"/>
  <c r="H86" i="4" s="1"/>
  <c r="E87" i="4"/>
  <c r="H87" i="4" s="1"/>
  <c r="E88" i="4"/>
  <c r="H88" i="4" s="1"/>
  <c r="E89" i="4"/>
  <c r="H89" i="4" s="1"/>
  <c r="E90" i="4"/>
  <c r="H90" i="4" s="1"/>
  <c r="E91" i="4"/>
  <c r="H91" i="4" s="1"/>
  <c r="E92" i="4"/>
  <c r="H92" i="4" s="1"/>
  <c r="E93" i="4"/>
  <c r="H93" i="4" s="1"/>
  <c r="E94" i="4"/>
  <c r="H94" i="4" s="1"/>
  <c r="H25" i="4"/>
  <c r="H26" i="4"/>
  <c r="H27" i="4"/>
  <c r="H28" i="4"/>
  <c r="H29" i="4"/>
  <c r="H30" i="4"/>
  <c r="H31" i="4"/>
  <c r="H32" i="4"/>
  <c r="E34" i="4"/>
  <c r="H34" i="4" s="1"/>
  <c r="E35" i="4"/>
  <c r="H35" i="4" s="1"/>
  <c r="E36" i="4"/>
  <c r="H36" i="4" s="1"/>
  <c r="E37" i="4"/>
  <c r="H37" i="4" s="1"/>
  <c r="E38" i="4"/>
  <c r="H38" i="4" s="1"/>
  <c r="E39" i="4"/>
  <c r="H39" i="4" s="1"/>
  <c r="E40" i="4"/>
  <c r="H40" i="4" s="1"/>
  <c r="E41" i="4"/>
  <c r="H41" i="4" s="1"/>
  <c r="E42" i="4"/>
  <c r="H42" i="4" s="1"/>
  <c r="E43" i="4"/>
  <c r="H43" i="4" s="1"/>
  <c r="H24" i="4"/>
  <c r="E15" i="4"/>
  <c r="H15" i="4" s="1"/>
  <c r="E16" i="4"/>
  <c r="H16" i="4" s="1"/>
  <c r="E17" i="4"/>
  <c r="H17" i="4" s="1"/>
  <c r="E18" i="4"/>
  <c r="H18" i="4" s="1"/>
  <c r="E19" i="4"/>
  <c r="H19" i="4" s="1"/>
  <c r="E20" i="4"/>
  <c r="H20" i="4" s="1"/>
  <c r="E21" i="4"/>
  <c r="H21" i="4" s="1"/>
  <c r="E22" i="4"/>
  <c r="H22" i="4" s="1"/>
  <c r="E14" i="4"/>
  <c r="H14" i="4" s="1"/>
  <c r="J95" i="4"/>
  <c r="I95" i="4"/>
  <c r="G95" i="4"/>
  <c r="K19" i="27"/>
  <c r="L18" i="27"/>
  <c r="L17" i="27"/>
  <c r="L16" i="27"/>
  <c r="L15" i="27"/>
  <c r="L14" i="27"/>
  <c r="L13" i="27"/>
  <c r="L12" i="5"/>
  <c r="G63" i="6"/>
  <c r="G62" i="6"/>
  <c r="G29" i="6"/>
  <c r="G30" i="6"/>
  <c r="G31" i="6"/>
  <c r="G34" i="6"/>
  <c r="F250" i="6"/>
  <c r="D249" i="6"/>
  <c r="F249" i="6" s="1"/>
  <c r="D99" i="4"/>
  <c r="H99" i="4" s="1"/>
  <c r="G25" i="6"/>
  <c r="G26" i="6"/>
  <c r="D27" i="6"/>
  <c r="G27" i="6" s="1"/>
  <c r="D28" i="6"/>
  <c r="G28" i="6" s="1"/>
  <c r="D32" i="6"/>
  <c r="G32" i="6" s="1"/>
  <c r="D33" i="6"/>
  <c r="G33" i="6" s="1"/>
  <c r="G15" i="6"/>
  <c r="G19" i="6"/>
  <c r="G21" i="6"/>
  <c r="G17" i="6"/>
  <c r="G74" i="6"/>
  <c r="G61" i="6"/>
  <c r="G47" i="6"/>
  <c r="G45" i="6"/>
  <c r="G41" i="6"/>
  <c r="G42" i="6"/>
  <c r="G43" i="6"/>
  <c r="G44" i="6"/>
  <c r="G46" i="6"/>
  <c r="G48" i="6"/>
  <c r="G49" i="6"/>
  <c r="G50" i="6"/>
  <c r="G51" i="6"/>
  <c r="G52" i="6"/>
  <c r="G53" i="6"/>
  <c r="G235" i="6"/>
  <c r="F161" i="6"/>
  <c r="G16" i="6"/>
  <c r="E91" i="8"/>
  <c r="F86" i="8"/>
  <c r="F84" i="8"/>
  <c r="F83" i="8"/>
  <c r="F81" i="8"/>
  <c r="F78" i="8"/>
  <c r="F77" i="8"/>
  <c r="F76" i="8"/>
  <c r="F75" i="8"/>
  <c r="F74" i="8"/>
  <c r="F73" i="8"/>
  <c r="F72" i="8"/>
  <c r="F71" i="8"/>
  <c r="F70" i="8"/>
  <c r="F69" i="8"/>
  <c r="F67" i="8"/>
  <c r="F65" i="8"/>
  <c r="F64" i="8"/>
  <c r="F62" i="8"/>
  <c r="F61" i="8"/>
  <c r="F60" i="8"/>
  <c r="F59" i="8"/>
  <c r="F58" i="8"/>
  <c r="F56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0" i="8"/>
  <c r="F29" i="8"/>
  <c r="F28" i="8"/>
  <c r="F243" i="6"/>
  <c r="E243" i="6"/>
  <c r="G183" i="6"/>
  <c r="G184" i="6"/>
  <c r="G191" i="6"/>
  <c r="G203" i="6"/>
  <c r="G219" i="6"/>
  <c r="G172" i="6"/>
  <c r="G169" i="6"/>
  <c r="H75" i="24"/>
  <c r="G69" i="6"/>
  <c r="L68" i="5"/>
  <c r="G23" i="6"/>
  <c r="G20" i="6"/>
  <c r="G22" i="6"/>
  <c r="F23" i="8"/>
  <c r="K69" i="5"/>
  <c r="L22" i="5"/>
  <c r="L21" i="5"/>
  <c r="L20" i="5"/>
  <c r="L19" i="5"/>
  <c r="L18" i="5"/>
  <c r="L17" i="5"/>
  <c r="L16" i="5"/>
  <c r="I53" i="24"/>
  <c r="I52" i="24"/>
  <c r="I51" i="24"/>
  <c r="H47" i="24"/>
  <c r="K54" i="5"/>
  <c r="J54" i="5"/>
  <c r="K61" i="5"/>
  <c r="E161" i="6"/>
  <c r="F95" i="4"/>
  <c r="G37" i="6"/>
  <c r="G38" i="6"/>
  <c r="G39" i="6"/>
  <c r="G40" i="6"/>
  <c r="G54" i="6"/>
  <c r="G55" i="6"/>
  <c r="G56" i="6"/>
  <c r="G57" i="6"/>
  <c r="G58" i="6"/>
  <c r="G59" i="6"/>
  <c r="G60" i="6"/>
  <c r="G64" i="6"/>
  <c r="G65" i="6"/>
  <c r="G66" i="6"/>
  <c r="G67" i="6"/>
  <c r="G68" i="6"/>
  <c r="G70" i="6"/>
  <c r="G71" i="6"/>
  <c r="G72" i="6"/>
  <c r="G73" i="6"/>
  <c r="G75" i="6"/>
  <c r="G77" i="6"/>
  <c r="G78" i="6"/>
  <c r="G79" i="6"/>
  <c r="G80" i="6"/>
  <c r="G81" i="6"/>
  <c r="G82" i="6"/>
  <c r="G83" i="6"/>
  <c r="G84" i="6"/>
  <c r="G85" i="6"/>
  <c r="G36" i="6"/>
  <c r="G18" i="6"/>
  <c r="L67" i="5"/>
  <c r="L66" i="5"/>
  <c r="L65" i="5"/>
  <c r="L15" i="5"/>
  <c r="L14" i="5"/>
  <c r="L13" i="5"/>
  <c r="L59" i="5"/>
  <c r="L60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F15" i="8"/>
  <c r="F19" i="8"/>
  <c r="G147" i="6"/>
  <c r="G144" i="6"/>
  <c r="G150" i="6"/>
  <c r="G95" i="6"/>
  <c r="I56" i="24"/>
  <c r="I55" i="24"/>
  <c r="I57" i="24"/>
  <c r="I54" i="24"/>
  <c r="L27" i="5" l="1"/>
  <c r="I69" i="24"/>
  <c r="G243" i="6"/>
  <c r="G244" i="6" s="1"/>
  <c r="I46" i="24"/>
  <c r="I45" i="24"/>
  <c r="I44" i="24"/>
  <c r="I24" i="24"/>
  <c r="I23" i="24"/>
  <c r="I22" i="24"/>
  <c r="I21" i="24"/>
  <c r="I20" i="24"/>
  <c r="I25" i="24"/>
  <c r="F162" i="6"/>
  <c r="F91" i="8"/>
  <c r="J101" i="4"/>
  <c r="G251" i="6"/>
  <c r="F244" i="6"/>
  <c r="L19" i="27"/>
  <c r="L89" i="13"/>
  <c r="K55" i="5"/>
  <c r="L61" i="5"/>
  <c r="L69" i="5"/>
  <c r="L54" i="5"/>
  <c r="H95" i="4"/>
  <c r="G161" i="6"/>
  <c r="I29" i="24" l="1"/>
  <c r="I47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Svetlana</author>
  </authors>
  <commentList>
    <comment ref="B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микс из отборных сортов африканской и южноамериканской Арабики. Аромат – яркий, бодрящий и узнаваемый. Вкус – мягкий, сбалансированный, но в то же время – насыщенный и выраженный, без резкой кислинки. В букете присутствует традиционная кофейная горчинка, а также шоколадные, ореховые и ванильные тона. Послевкусие – с приятным фруктовым оттенком. Вкусовые достоинства особенно полно раскрываются при приготовлении в кофе-машинах.</t>
        </r>
      </text>
    </comment>
    <comment ref="B1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этой смеси подобраны лучшие сорта Арабики из Колумбии, Бразилии и Центральной Америки. Зерна подвергаются специальной двойной обжарке, что обеспечивает глубокий вкус и сложный многослойный аромат. В букете отчётливо ощущаются сливочно-шоколадные нотки и необычная для крепкого кофе лёгкая сладость, которая удачно оттеняет традиционную горчинку. У напитка выразительное и долгое послевкусие с шоколадно-пряными оттенками.</t>
        </r>
      </text>
    </comment>
    <comment ref="B1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из нескольких сортов Арабики Южно- и Центрально-американского происхождения. Свежая обжарка, богатый вкусовой букет с небольшой кислинкой и приятной шоколадной горечью. Аромат насыщенный и яркий, запоминающийся. Вкус – глубокий и одновременно мягкий. Выраженная нота горького шоколада гармонично дополняется пряными оттенками. Послевкусие – с оттенками какао и орехов. Кислинка почти не чувствуется.</t>
        </r>
      </text>
    </comment>
    <comment ref="B17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микс обладает неповторимым и глубоким ароматом, который достигается за счет особого способа обжарки зерен. Для смеси подобраны несколько сортов Арабики из Южной и Центральной Америки. Приятный глубокий и насыщенный вкус с лёгкой, едва заметной кислинкой. Во вкусовом букете различаются шоколадные, пряные и ореховые оттенки. Послевкусие долгое, с фруктовыми и цитрусовыми тонами.</t>
        </r>
      </text>
    </comment>
    <comment ref="B18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Секрет уникального вкусового букета смеси «Эспрессо Бленд» - в различной степени обжарки нескольких сортов Арабики из Южной и Центральной Америки. Напиток отличает высокая крепость в сочетании с выраженным бодрящим эффектом. Присутствует выраженная горчинка, но в целом вкус – довольно мягкий и сбалансированный. В букете ощущаются нотки горького шоколада, ореховые тона, пикантный привкус пряностей.</t>
        </r>
      </text>
    </comment>
    <comment ref="B1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Оригинальная смесь сортов Арабики бразильского, колумбийского и центрально-американского происхождения. Зерна обжарены по специальной итальянской технологии, что позволяет добиться особой крепости и насыщенного, терпкого вкуса с выраженной кофейной горчинкой. Напиток имеет многослойный аромат с шоколадно-фруктовыми вкраплениями. Особая изюминка «Эспрессо Ла Вита» - стойкая и густая пенка, которую итальянцы называют «кремА». Идеальный вариант для современных кофе-машин.</t>
        </r>
      </text>
    </comment>
    <comment ref="B20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южноамериканских сортов Арабики, идеально подходящая для кофе-машин. Специальная технология обжарки даёт насыщенный и глубокий аромат и многослойный вкус. Кислинка отсутствует, зато есть пикантная горчинка с шоколадными и ореховыми тонами. Напиток имеет приятное и длительное послевкусие с пряными нотками. Бодрящий эффект и отличное настроение гарантированы.</t>
        </r>
      </text>
    </comment>
    <comment ref="B2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этом напитке собраны несколько сортов южноамериканской Арабики. Яркий аромат и глубокий многослойный вкус достигается за счет добавления в смесь Робусты, выращенной в жарком климате Африки. Зерна Робусты обеспечивают дополнительную крепость и приятную терпкость. «Эспрессо Ле-Ман» отличает хорошая консистенция. Пикантные шоколадные тона во вкусовом букете дополняются выраженным ореховым послевкусием.</t>
        </r>
      </text>
    </comment>
    <comment ref="B22" authorId="0" shapeId="0" xr:uid="{00000000-0006-0000-0000-000009000000}">
      <text>
        <r>
          <rPr>
            <sz val="9"/>
            <color indexed="81"/>
            <rFont val="Tahoma"/>
            <family val="2"/>
            <charset val="204"/>
          </rPr>
          <t xml:space="preserve">
Эспрессо смесь "сладкарница"- купаж, имеющий плотную текстуру и насыщенный вкус, оставляет приятное сладковатое послевкусиес оттенками шоколада.</t>
        </r>
      </text>
    </comment>
    <comment ref="B34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на юго-западе Доминиканской Республики в местности, которая называется Бараона. Здесь производят лучшее зерно в Карибском бассейне, о чем свидетельствует маркировка “АА”. Выразительный, устойчивый и многослойный аромат, плотное тело напитка, густая и насыщенная консистенция. Пикантная и явная, но при этом не резкая горчинка. Ощутимая яблочная кислинка и виноградная нотка послевкусия.</t>
        </r>
      </text>
    </comment>
    <comment ref="B35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Ямайский сорт, признанный мировым лидером вкуса. Произрастает на склоне Голубых гор (отсюда название) в уникальных климатических условиях. Обволакивающий и сложный аромат, основу которого составляют шоколад и какао. В букете чувствуются выраженные фруктовые переливы и нотки специй с фрагментарными ореховыми включениями. Горчинка почти не чувствуется.</t>
        </r>
      </text>
    </comment>
    <comment ref="B36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уединенном уголке планеты - в высокогорьях Эквадора в “долине долгожителей”. Выразительный, плотный и узнаваемый вкус с экзотической фруктовой основой. В букете присутствуют плодовые ноты с ощутимой, но мягкой кислинкой. Приятный цитрусово-фруктовый привкус на языке.</t>
        </r>
      </text>
    </comment>
    <comment ref="B37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микс вьетнамских арабик. Кофейные зерна в процессе приготовления
заливают медом, который особым образом влияет на ферментацию. После обжарки
кофе приобретает ярко выраженный медовый аромат, глубокий бархатный вкус и
сладкое цветочное послевкусие. Кстати, мед пчелы собирают тут же – на кофейных
плантациях.</t>
        </r>
      </text>
    </comment>
    <comment ref="B38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признан самым редким на планете. Выращивается исключительно на Галапагосских островах, где почва насыщена вулканическим пеплом и морской солью. Глубокий, ясный вкус без горчинки и особой крепости, насыщенный ореховыми оттенками. Аромат удачно дополняется нотками тропических цветов.</t>
        </r>
      </text>
    </comment>
    <comment ref="B39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сорт, признанный во всём мире и выращиваемый на специальных террасных плантациях. Неофициальное название - “Кофе Лордов”. Богатый и яркий аромат, повышенная кислотность, узнаваемые винно-фруктовые вкрапления и знаменитое шоколадное послевкусие. Крепкий и густой настой, насыщенный цвет.</t>
        </r>
      </text>
    </comment>
    <comment ref="B40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Один из самых дорогих и редких сортов в мире. Исключительный шоколадный аромат, интересный карамельный вкус и долгое, мягкое сладкое ощущение на языке. Благодаря особой технологии изготовления, вкус этого кофе невозможно спутать ни с одним другим.</t>
        </r>
      </text>
    </comment>
    <comment ref="B41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кофе, который по праву считается лучшим среди африканских сортов. Зерна выращивают на высокогорной плантации на высоте 1600 метров над уровнем моря. Отличительные черты напитка – необычайная мягкость, высокая плотность и яркий, запоминающийся вкус. Букет дополняет аромат лесных ягод и чёрной смородины.</t>
        </r>
      </text>
    </comment>
    <comment ref="B42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Единственный в мире сорт, производимый севернее Тропика Рака. Непальскую Арабику культивируют на небольшой плантации на склонах Эвереста. Напиток отличает деликатный мягкий вкус со слабой кислинкой и благородной горечью. Ароматный букет - богатый, с цитрусовыми и фруктовыми нотками. Присутствуют солоноватые тона.</t>
        </r>
      </text>
    </comment>
    <comment ref="B43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Панама Элида относится к редким и элитным сортам. Напиток имеет умеренную крепость и характеризуется насыщенным, глубоким и многоплановым вкусом. В букете можно найти все оттенки тропических фруктов и цветов. Аромат - устойчивый, с шоколадно-фруктовой основой и пряным шлейфом.</t>
        </r>
      </text>
    </comment>
    <comment ref="B45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 бразильской арабики. Выращивается лишь на нескольких высокогорных плантациях на юго-востоке страны. Аромат насыщенный и сбалансированный, с ощутимыми нотками сладкой халвы и легким древесно-табачным шлейфом. Шоколадная горчинка и приятная ягодная кислинка послевкусия.</t>
        </r>
      </text>
    </comment>
    <comment ref="B46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Бразилия Моджиана -сбалансированный, полнотелый и очень сладкий кофе с нотами фундука, тростникового сахара и сухофруктов.</t>
        </r>
      </text>
    </comment>
    <comment ref="B47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из региона Серрадо - тропической саванны, изолированной территории с большим разнообразием растительного и животного мира. Микроклимат плантаций определяет своеобразный и узнаваемый вкус напитка. Из зёрен получается мягкий, нежный и сочный кофе с приятным шоколадно-кремовым привкусом, дополненным нотками грейпфрута. С добавлением молока вкус приобретает совершенно новые оттенки арахисовой пасты, шоколада и нуги.</t>
        </r>
      </text>
    </comment>
    <comment ref="B48" authorId="0" shapeId="0" xr:uid="{00000000-0006-0000-0000-00001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южноамериканский сорт. Характерная особенность - экологически промытое и обработанное вручную зерно, выращенное на удалённых от океана и крупных населенных пунктов плантациях. Уникальный микроклимат региона Серрадо во многом определяет мягкий и нежный, «округлый» вкус напитка. В букете преобладают нотки темного шоколада в сочетании с лесными орехами и лёгким привкусом тростникового сахара.</t>
        </r>
      </text>
    </comment>
    <comment ref="B51" authorId="0" shapeId="0" xr:uid="{00000000-0006-0000-0000-00001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с высокогорной частной плантации в тропической саванне Серрадо. Местность отличается большим биологическим разнообразием и уникальными климатическими условиями. Сырьё обрабатывается только вручную, исключительно натуральными методами. Во вкусовом букете преобладают нотки жареного арахиса, патоки, молочного шоколада и кураги. У напитка выраженное и долгое послевкусие с ароматом грецкого ореха. Кислотность умеренная.</t>
        </r>
      </text>
    </comment>
    <comment ref="B52" authorId="0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африканского кофе, произведенный небольшим высокогорным фермерским хозяйством. Сочный и густой вкус с определенной сладостью, дополненный приятной кислинкой зеленого яблока. Насыщенное послевкусие с оттенком вкуса фруктовых косточек. Употребляется в чистом виде и для составления элитных кофейных миксов.</t>
        </r>
      </text>
    </comment>
    <comment ref="B53" authorId="0" shapeId="0" xr:uid="{00000000-0006-0000-0000-00001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Сорт, производимый в центральной части Вьетнама на высокогорном плато Лангбанг (1500 м нада уровнем моря). Благородный аромат, нежная текстура и бархатный вкус с несколько неожиданным, но весьма гармоничным привкусом свежего бородинского хлеба. В букете чувствуются также нотки горького шоколада, ягод и душистого перца.</t>
        </r>
      </text>
    </comment>
    <comment ref="B55" authorId="0" shapeId="0" xr:uid="{00000000-0006-0000-0000-00001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Произрастает на склонах вулканических гор на высоте 1400 м. Сбалансированный, бархатистый и яркий аромат. Многослойный букет, оттенки которого раскрываются постепенно, с каждым следующим глотком напитка. Шоколадные тона, фруктовая кислинка, легкая терпкость земляного ореха. Интересное послевкусие с оттенком свежего ржаного хлеба.</t>
        </r>
      </text>
    </comment>
    <comment ref="B56" authorId="1" shapeId="0" xr:uid="{00000000-0006-0000-0000-00001C000000}">
      <text>
        <r>
          <rPr>
            <sz val="9"/>
            <color indexed="81"/>
            <rFont val="Tahoma"/>
            <family val="2"/>
            <charset val="204"/>
          </rPr>
          <t xml:space="preserve">Сухой аромат - нуга, сливки, тропические фрукты, пряности, сладкая выпечка. Аромат чашки- сливки, манго, карамель, сладкая выпечка. Вкус - мягкий, приятный. Кислотность - легкая сливочная. Тело - легкое, плотное. Послевкусие - сладкий лайм, грейпфрут, яблоко, шоколад. Размер зёрен 18.
</t>
        </r>
      </text>
    </comment>
    <comment ref="B57" authorId="0" shapeId="0" xr:uid="{00000000-0006-0000-0000-00001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Особенность этого сорта - высокогорное расположение плантаций и повышенное количество органики и минералов в местной почве. Яркий аромат напитка сочетается с плотным телом и густым сложным вкусом. В букете отчетливо чувствуются тона горького шоколада и фундука. Мягкое послевкусие с неожиданными винными ноткам.</t>
        </r>
      </text>
    </comment>
    <comment ref="B58" authorId="0" shapeId="0" xr:uid="{00000000-0006-0000-0000-00001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Отборный сорт зернового напитка, который не имеет в составе кофеина, но сохраняет все ароматические и вкусовые характеристики кофе. Классический кофейный запах, плотная консистенция, слабый оттенок жареных семечек и едва уловимая кислинка в послевкусии. Удаление кофеина происходит экологически безопасным способом без использовании химических компонентов.</t>
        </r>
      </text>
    </comment>
    <comment ref="B59" authorId="0" shapeId="0" xr:uid="{00000000-0006-0000-0000-00001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тёплом и мягком климате Доминиканской Республики. Сбалансированный и ясный аромат. Традиционная горчинка приглушается цветочными нотами и лёгкой кислинкой. Насыщенный настой и приятный фруктовый привкус в каждом глотке напитка.</t>
        </r>
      </text>
    </comment>
    <comment ref="B60" authorId="0" shapeId="0" xr:uid="{00000000-0006-0000-0000-00002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Сорт, который производят на плантациях южноафриканской страны с тропическим климатом. Умеренная крепость, многослойный аромат с выраженными винными нотками и цветочными вкраплениями. Повышенная кислотность напитка не ухудшает вкуса, а придает ему пикантность и своеобразие.</t>
        </r>
      </text>
    </comment>
    <comment ref="B61" authorId="0" shapeId="0" xr:uid="{00000000-0006-0000-0000-000021000000}">
      <text>
        <r>
          <rPr>
            <b/>
            <sz val="9"/>
            <color indexed="81"/>
            <rFont val="Tahoma"/>
            <family val="2"/>
            <charset val="204"/>
          </rPr>
          <t xml:space="preserve">Яркий, сладкий аромат с нотками специй, очень насыщенный сладкий вкус белого шоколада и персика, тело плотное, длительное послевкусие. Этот лот кофе обработан методом semi-washed, включающим сухую ферментацию.
</t>
        </r>
      </text>
    </comment>
    <comment ref="B62" authorId="0" shapeId="0" xr:uid="{00000000-0006-0000-0000-00002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Монсунд Малабар считается самым экзотическим сортом из производимых в Азии. Особенность зерен в том, что они выращиваются в условиях повышенной влажности. Напиток имеет ярковыраженный ореховый аромат, содержит полутона горького шоколада с акцентами фруктов и карамелизированного сахара. Долгое фруктовое послевкусие с приятной кислинкой.</t>
        </r>
      </text>
    </comment>
    <comment ref="B63" authorId="0" shapeId="0" xr:uid="{00000000-0006-0000-0000-00002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сорт с классическим кофейным вкусом. В ароматном букете имеются выраженные оттенки тёмного шоколада и едва уловимый шлейф пряностей. Четкий, без примесей вкус с традиционной горчинкой. Изящное винное послевкусие. Напиток имеет плотное тело и густую консистенцию.</t>
        </r>
      </text>
    </comment>
    <comment ref="B64" authorId="0" shapeId="0" xr:uid="{00000000-0006-0000-0000-00002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выращивается исключительно на острове Сулавеси, входящим в индонезийский архипелаг. Плотное и густое тело напитка и неожиданно тонкий, мягкий аромат. Уравновешенный вкус с пряными и ореховыми тонами. Крепкий настой, кисловатое послевкусие.</t>
        </r>
      </text>
    </comment>
    <comment ref="B65" authorId="0" shapeId="0" xr:uid="{00000000-0006-0000-0000-00002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и произведенный на острове Суматра. Бархатистый, сложный и густой аромат, в котором изящно сочетаются цитрусовые и ягодные оттенки. Выраженная горчинка, крепость и глубина вкуса раскрываются по новому после каждого глотка. Характерная черта - лёгкие дымные нотки, продлевающие наслаждение послевкусием.</t>
        </r>
      </text>
    </comment>
    <comment ref="B66" authorId="0" shapeId="0" xr:uid="{00000000-0006-0000-0000-00002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идеальных условиях мягкого климата на богатой органической почве. Горьковатый, вяжущий и терпкий вкус и высокая крепость гармонично комбинируются с нежным цветочным ароматом. Яркий и узнаваемый запах какао, сложный, постепенно раскрывающийся вкус. Бархатистые тона горького шоколада, отсутствие кислинки, пикантная терпкость послевкусия.</t>
        </r>
      </text>
    </comment>
    <comment ref="B67" authorId="0" shapeId="0" xr:uid="{00000000-0006-0000-0000-00002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с умеренной крепостью, произрастающий на южных высокогорьях Бразилии. Благородный, слегка смягченный и бархатистый вкус, богатый шоколадными нотками. Раскрывается постепенно с обволакивающим шлейфом и выразительной сладостью. Едва ощутимый ореховый привкус на языке.</t>
        </r>
      </text>
    </comment>
    <comment ref="B68" authorId="0" shapeId="0" xr:uid="{00000000-0006-0000-0000-00002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Камерун - Африканская арабика, произведенная в благоприятных климатических условиях на склонах потухшего вулкана. Насыщенность - высокая, крепость - умеренная. Букет состоит из выраженных горьких ноток и пикантных хлебных оттенков. Приятное и долгое цветочное послевкусие без кислинки.</t>
        </r>
      </text>
    </comment>
    <comment ref="B69" authorId="0" shapeId="0" xr:uid="{00000000-0006-0000-0000-00002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Самый известный африканский сорт, выращенный на северо-западе Кении. Идеально сбалансированный, бодрящий и свежий вкусовой букет, в котором яркая горчинка гармонирует с лёгкой кислинкой и нежными сладковатыми фруктово-ягодными тонами. Здесь можно найти ежевичные, цитрусовые и смородиновые переливы. Нежный шоколадно-фруктовый привкус.</t>
        </r>
      </text>
    </comment>
    <comment ref="B71" authorId="0" shapeId="0" xr:uid="{00000000-0006-0000-0000-00002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Кофейные зерна для этого сорта выращивают по особой технологии - деревья растут в тени, что обеспечивает напитку уникальные вкусовые качества. Кофе имеет сбалансированный и насыщенный вкус и выраженный аромат чернослива. В букет гармонично вплетены цитрусовые и фруктовые оттенки. Послевкусие - чистое и прозрачное, с лёгким винным привкусом.</t>
        </r>
      </text>
    </comment>
    <comment ref="B73" authorId="0" shapeId="0" xr:uid="{00000000-0006-0000-0000-00002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Образец классической арабики, выращенной на благодатной почве Центральной Америки. Шоколадный аромат и яркий, узнаваемый вкус с жгучим и пикантным оттенком. Выраженная классическая кофейная горчинка дополняется лёгкой ягодной кислинкой. Долгое послевкусие с приятным шлейфом горького шоколада и пряностей.</t>
        </r>
      </text>
    </comment>
    <comment ref="B74" authorId="0" shapeId="0" xr:uid="{00000000-0006-0000-0000-00002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Зерна этого сорта выращены на плодородной почве, насыщенной вулканическим пеплом. Напиток с густым, плотным телом и мягким ароматом, в котором преобладают нотки какао и слабый оттенок горького шоколада. Вкус без всякой кислинки, присутствуют табачные и дымные нотки, придающие букету пикантности.</t>
        </r>
      </text>
    </comment>
    <comment ref="B75" authorId="0" shapeId="0" xr:uid="{00000000-0006-0000-0000-00002D000000}">
      <text>
        <r>
          <rPr>
            <b/>
            <sz val="9"/>
            <color indexed="81"/>
            <rFont val="Tahoma"/>
            <family val="2"/>
            <charset val="204"/>
          </rPr>
          <t>Кофе Малави – яркий вкус и африканский характер. Откройте для себя кофе из Малави – редкий и изысканный сорт с мягкой кислотностью, сладкими нотами и фруктовым послевкусием. Выращенный на высокогорных плантациях с идеальным климатом, этот кофе обладает сбалансированным профилем с оттенками цитрусов, ягод и карамели.</t>
        </r>
      </text>
    </comment>
    <comment ref="B76" authorId="0" shapeId="0" xr:uid="{00000000-0006-0000-0000-00002E000000}">
      <text>
        <r>
          <rPr>
            <b/>
            <sz val="9"/>
            <color indexed="81"/>
            <rFont val="Tahoma"/>
            <family val="2"/>
            <charset val="204"/>
          </rPr>
          <t>Аромат: табачные ноты (сигарные),специи. Вкус:табак,черный перец,т.шоколад, орех.Кислотность: средняя, цитрусовая.Тело: округлое,плотное.</t>
        </r>
      </text>
    </comment>
    <comment ref="B77" authorId="0" shapeId="0" xr:uid="{00000000-0006-0000-0000-00002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Марагоджип, изначально бразильский, хорошо прижился в идеальном для кофейных зерен климате Гватемалы. Напиток имеет многослойный, густой и бархатистый вкус, раскрывающийся деликатным букетом фруктовых и винных тонов. Аромат устойчивый, с ненавязчивыми цветочными нотками.</t>
        </r>
      </text>
    </comment>
    <comment ref="B78" authorId="1" shapeId="0" xr:uid="{00000000-0006-0000-0000-000030000000}">
      <text>
        <r>
          <rPr>
            <b/>
            <sz val="9"/>
            <color indexed="81"/>
            <rFont val="Tahoma"/>
            <family val="2"/>
            <charset val="204"/>
          </rPr>
          <t>Сдержанный сорт с пониженным содержанием кофеина. Кофе обладает густым насыщенным плотным вкусом, но в то же время гармоничным ароматом с оттенками топленого молока, с фруктовыми нотками и с привкусом  винограда в послевкусии.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79" authorId="0" shapeId="0" xr:uid="{00000000-0006-0000-0000-00003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 лёгкой консистенцией и нежным шоколадно-ореховым ароматом. Крепость и кислотность умеренные. Вкусовой букет сложный, с присутствием выраженной фруктовой составляющей и неожиданным винным послевкусием. Аромат яркий, обволакивающий и запоминающийся.</t>
        </r>
      </text>
    </comment>
    <comment ref="B80" authorId="0" shapeId="0" xr:uid="{00000000-0006-0000-0000-00003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Никарагуа - одна из редких стран на планете, где выращивается марагоджип - весьма привередливый и требовательный сорт. Из никарагуанских зерен получается напиток повышенной крепости с бархатистым и густым вкусом, в котором отчётливо чувствуется традиционная горчинка. В аромате присутствуют характерные фруктовые и цветочные тона. Послевкусие деликатное, с интересной фруктовой кислинкой.</t>
        </r>
      </text>
    </comment>
    <comment ref="B81" authorId="0" shapeId="0" xr:uid="{00000000-0006-0000-0000-00003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сорт выращивается в идеальных для кофейных деревьев условиях - вулканические почвы, высота 1-1,5 км над уровнем моря. Во многом это обеспечивает напитку выраженный и плотный вкус с характерной горчинкой и отсутствием посторонних примесей. Аромат - шоколадный, с ореховым шлейфом, устойчивый и обволакивающий. Неожиданное, слегка винное послевкусие.</t>
        </r>
      </text>
    </comment>
    <comment ref="B83" authorId="0" shapeId="0" xr:uid="{00000000-0006-0000-0000-00003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с высокой плотностью тела напитка, характерной кислинкой и неожиданным солоноватым послевкусием. Аромат - деликатный, раскрывающийся по новому с каждым глотком. В основе - фруктовые и цветочные тона со слабым пряным шлейфом.</t>
        </r>
      </text>
    </comment>
    <comment ref="B84" authorId="0" shapeId="0" xr:uid="{00000000-0006-0000-0000-00003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 острове Новая Гвинея выращивают самые необычные в мире кофейные сорта. Напиток, приготовленный из гвинейских зерен, отличается оригинальным вкусом - лимонный цитрус, смородиновый лист, пряности и почти полное отсутствие классической кофейной горчинки. У напитка пониженная крепость благодаря невысокому проценту кофеина.</t>
        </r>
      </text>
    </comment>
    <comment ref="B85" authorId="0" shapeId="0" xr:uid="{00000000-0006-0000-0000-00003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Сырьё для производства этого сорта выращивается на экологически чистых высокогорных плантациях в долине Чанчамайо. Перуанский кофе неоднократно признавался лучшим в мире. У напитка интенсивный, но не резкий аромат, в котором главенствуют ванильные и шоколадно-ореховые ноты. Вкус нежный, обволакивающий, раскрывающийся новыми нюансами с каждым глотком.</t>
        </r>
      </text>
    </comment>
    <comment ref="B86" authorId="0" shapeId="0" xr:uid="{00000000-0006-0000-0000-00003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Сырьё для производства этого сорта выращивается на экологически чистых высокогорных плантациях в долине Чанчамайо. Перуанский кофе неоднократно признавался лучшим в мире. У напитка интенсивный, но не резкий аромат, в котором главенствуют ванильные и шоколадно-ореховые ноты. Вкус нежный, обволакивающий, раскрывающийся новыми нюансами с каждым глотком.</t>
        </r>
      </text>
    </comment>
    <comment ref="B87" authorId="0" shapeId="0" xr:uid="{00000000-0006-0000-0000-00003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Отличается темным, почти черным цветом настоя, насыщенностью и маслянистой пенкой. В букете ощущается плотная, но не резкая горечь, мягкие шоколадно-ореховые тона и древесные оттенки. В послевкусии чувствуется приятный привкус специй и пряностей.</t>
        </r>
      </text>
    </comment>
    <comment ref="B88" authorId="0" shapeId="0" xr:uid="{00000000-0006-0000-0000-00003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 африканского кофе с умеренной кислотностью, средней крепостью и отчетливым шоколадно-молочным ароматом. Вкус бархатистый, обволакивающий с лёгкой пикантной остротой и шлейфом пряностей. В послевкусии чувствуется слабый цитрусовых оттенок и нотка лесных ягод.</t>
        </r>
      </text>
    </comment>
    <comment ref="B89" authorId="0" shapeId="0" xr:uid="{00000000-0006-0000-0000-00003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wanda Rugali, washed A2, crop 2017,  KL-84576; Кофе с сочной, цитрусовой, яркой кислонтостью и бархатистым, обволакивающим телом. В аромате и вкусе схожие нотки - слива, черная и красная смородина, чернослив</t>
        </r>
      </text>
    </comment>
    <comment ref="B90" authorId="0" shapeId="0" xr:uid="{00000000-0006-0000-0000-00003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Сальвадорские сорта имеют высокогорное происхождение - они растут на высоте 1500 м. У напитка яркий фруктово-цветочный аромат, шелковистый и нежный вкус, яркий и чистый букет без лишних примесей. Присутствует изящная и ненавязчивая цитрусовая кислинка.</t>
        </r>
      </text>
    </comment>
    <comment ref="B91" authorId="0" shapeId="0" xr:uid="{00000000-0006-0000-0000-00003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Сальвадорская Арабика Пакамара, характеризующаяся крупными зернами, выращивается в экологически безупречной среде -во влажном тропическом климате. Вкусхарактеризуются глубиной, многослойностью и уравновешенностью, а консистенция напитка- густотой. В послеувскусии- интересные фруктово- ягодные мотивы и заметная нотка миндального ореха
</t>
        </r>
      </text>
    </comment>
    <comment ref="B92" authorId="0" shapeId="0" xr:uid="{00000000-0006-0000-0000-00003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Элитная африканская арабика, выращенная на склонах Килиманджаро. У напитка характерный многослойный, слегка вяжущий вкус с винными оттенками. Ароматный букет содержит запахи цветущего фруктового сада, ванили, пряностей. Послевкусие - долгое, с ненавязчивой ягодной кислинкой.</t>
        </r>
      </text>
    </comment>
    <comment ref="B93" authorId="0" shapeId="0" xr:uid="{00000000-0006-0000-0000-00003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 нежным фруктово-шоколадным ароматом и довольно высокой крепостью. Вкус плотный, насыщенный, богатый. Присутствует ощутимая кислинка, оставляющая в послевкусии приятный абрикосовый шлейф. Настой густой, но необычайно мягкий и шелковистый.</t>
        </r>
      </text>
    </comment>
    <comment ref="B94" authorId="0" shapeId="0" xr:uid="{00000000-0006-0000-0000-00003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сорт, выращенный на юге Эфиопии, на знаменитых плантациях Сидамо. Главная особенность напитка - яркий, глубокий и сочный вкус, в котором чувствуются нотки горького лимона и спелой малины. Послевкусие длительное, с неожиданными тонами специй и горького шоколада.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Svetlana</author>
  </authors>
  <commentList>
    <comment ref="B1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добавлением кондитерского сиропа – уникальный купаж для ценителей всего яркого и необычного. Сладкий насыщенный вкус легендарного итальянского ликёра Амаретто с лёгкой миндальной горчинкой и длительным, густым послевкусием с ванильными нотками.</t>
        </r>
      </text>
    </comment>
    <comment ref="B16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Мягкий десертный кофе с ароматом молочной карамели. Нежный бархатистый вкус натуральной свежеобжаренной арабики в сочетании с карамельным кремом и длительное устойчивое сливочное послевкусие с лёгким, едва уловимым оттенком ванили</t>
        </r>
      </text>
    </comment>
    <comment ref="B17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 xml:space="preserve">Английские сливки – терпкий кофе, оттененный мягким вкусом «Бейлиса» и смягченный нежностью свежих сливок. </t>
        </r>
      </text>
    </comment>
    <comment ref="B18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Вкус натурального кофе гармонично дополнен апельсиновым ароматом. Напиток с яркими сливочными оттенками с приятным, нежным и длительным цитрусовым послевкусием. Для любителей экзотических и необычных сочетаний.</t>
        </r>
      </text>
    </comment>
    <comment ref="B19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свежей обжарки с ярким вкусом и слегка пряным ароматом тёмного баварского шоколада и ванили. Сладкий вкус удачно оттеняет и подчеркивает крепость настоящего кофе. Длительное и густое послевкусие с лёгкими ореховыми нотками. Напиток для любителей гармоничного, пикантного и яркого вкуса.</t>
        </r>
      </text>
    </comment>
    <comment ref="B20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Хотите ярких эмоций, вдохновения и экзотики? Тогда попробуйте новый кофе Банан!
Солирующая партия в этом ансамбле вкуса принадлежит всеми любимому
экзотическому фрукту. Вкус банана выгодно оттеняет насыщенный кофейный аромат.
Едва уловимые нотки карамели в партитуре придают этой симфонии завершенность и
изящество. Самый пасмурный день наполнится с этим напитком тропическим
солнцем, теплом и отличным настроением. Идеальный послеобеденный десерт.</t>
        </r>
      </text>
    </comment>
    <comment ref="B21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04"/>
          </rPr>
          <t>Традиционный аромат свежеиспеченных вафель с нотками карамели и ванили.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2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легендарного ирландского ликёра. Кофе свежей обжарки с насыщенным сливочным ароматом Бейлис и нежным, гармоничным карамельным вкусом. Мягкое и длительное ощущение на языке приятного молочного привкуса со слегка уловимым оттенком ванили. Отлично согревает в холода и дождливую погоду.</t>
        </r>
      </text>
    </comment>
    <comment ref="B23" authorId="0" shapeId="0" xr:uid="{00000000-0006-0000-0100-00000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вкус свежеобжаренного кофе в сочетании со сладким ароматом ванили и нежных сливок. Долгое густое послевкусие с оттенком горького шоколада. Десертный напиток «Ваниль» идеально подходит для завтрака или завершения ужина.</t>
        </r>
      </text>
    </comment>
    <comment ref="B24" authorId="0" shapeId="0" xr:uid="{00000000-0006-0000-0100-00000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ароматом ореховой ванили – образец гармоничного вкуса.
Ванильный шлейф удивительно мягко оттеняет традиционную кофейную горчинку, а
терпкость ореха придаёт вкусовой мелодии изысканность. Отличный способ
зарядиться бодростью на весь день, поднять настроение, пробудить вдохновение и
фантазию. С ванильно-ореховым кофе даже самый скромный завтрак станет
праздником!</t>
        </r>
      </text>
    </comment>
    <comment ref="B25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Выраженный сливочный вкус прекрасно оттеняет глубокий аромат натурального кофе. Приятный привкус топлёного молока с едва уловимыми шоколадными нотками. Напиток имеет нежную и лёгкую текстуру благодаря воздушной пенке. Приятный, длительный и слегка терпкий ванильный вкус на языке.</t>
        </r>
      </text>
    </comment>
    <comment ref="B26" authorId="0" shapeId="0" xr:uid="{00000000-0006-0000-0100-00000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Изысканный ванильно-сливочный вкус удачно подчеркивает горьковатый аромат арабики свежей обжарки. Вкусовая гамма дополняется нотками шоколада и миндаля. Необычайно густое послевкусие с выраженными нотками топлёного молока.</t>
        </r>
      </text>
    </comment>
    <comment ref="B27" authorId="0" shapeId="0" xr:uid="{00000000-0006-0000-0100-00000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свежей обжарки для ценителей благородного выдержанного виски. Яркий аромат знаменитого алкогольного напитка выгодно оттеняет вкус свежего кофе. Выраженный и характерный привкус ирландского виски с лёгкими ореховыми нотками.</t>
        </r>
      </text>
    </comment>
    <comment ref="B28" authorId="0" shapeId="0" xr:uid="{00000000-0006-0000-0100-00000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пикантным и глубоким вкусом спелой вишни в шоколадной глазури. Сладкий вкус гармонично оттеняет горькие нотки натурального кофе. Долгое и густое ягодно-шоколадное послевкусие, дополненное лёгкими ванильными нотками.</t>
        </r>
      </text>
    </comment>
    <comment ref="B29" authorId="0" shapeId="0" xr:uid="{00000000-0006-0000-0100-00000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вкус коньяка благородных сортов со вкусом сочной вишни. Шоколадно-ягодный аромат удачно дополняет запах настоящей арабики свежей обжарки. Приятный привкус спелых спелых ягод на языке с лёгким ванильным оттенком.</t>
        </r>
      </text>
    </comment>
    <comment ref="B30" authorId="0" shapeId="0" xr:uid="{00000000-0006-0000-0100-00001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для гурманов и ценителей необычных вкусовых ощущений. Тонкий и нежный, слегка терпкий привкус лесного ореха отлично комбинируется с ароматом натуральной арабики. Яркое и выраженное ореховое послевкусие с нотками шоколада.</t>
        </r>
      </text>
    </comment>
    <comment ref="B31" authorId="0" shapeId="0" xr:uid="{00000000-0006-0000-0100-00001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знаменитого французского ликёра Гран Марнье. В богатом букете вы найдёте узнаваемый вкус самого ликёра, привкус апельсина и ванили. Аромат Гран Марнье удачно оттеняет запах свежеобжаренного кофе. Приятная сладость на языке с горьковатым оттенком цитрусовой кожуры.</t>
        </r>
      </text>
    </comment>
    <comment ref="B32" authorId="0" shapeId="0" xr:uid="{00000000-0006-0000-0100-00001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со вкусом популярного итальянского десерта Забаглионе – идеальное окончание трапезы. Живой аромат кофе с новыми яркими оттенками креплёного белого вина и нежной сладостью взбитого мусса. Выраженное послевкусие с винными и шоколадными нотками и едва заметной кислинкой, придающей букету особенную пикантность.</t>
        </r>
      </text>
    </comment>
    <comment ref="B33" authorId="0" shapeId="0" xr:uid="{00000000-0006-0000-0100-00001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ярким ароматом свежеобжаренной арабики и вкусом спелой вишни с выраженными шоколадными нотками. Сладкое ощущение на языке с выраженной приятной кислинкой. Идеальный напиток для завтрака и окончания трапезы.</t>
        </r>
      </text>
    </comment>
    <comment ref="B34" authorId="0" shapeId="0" xr:uid="{00000000-0006-0000-0100-00001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любителей изысканных и необычных вкусовых сочетаний. Бесподобный яркий аромат сочетает в себе запах свежего кофе и вкус имбирного пряника. В букете присутствуют привкусы мускатного ореха, кардамона и гвоздики. Сладкое и приятное послевкусие с ванильными и ореховыми нотками.</t>
        </r>
      </text>
    </comment>
    <comment ref="B35" authorId="0" shapeId="0" xr:uid="{00000000-0006-0000-0100-00001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Нежный, мягкий и одновременно глубокий аромат ириса выгодно оттеняет крепость натурального кофе свежей обжарки. Приятный сливочный вкус с шоколадными нотками и долгий сладкий вкус на языке. Идеальный десертный кофе с лёгким бодрящим эффектом.</t>
        </r>
      </text>
    </comment>
    <comment ref="B36" authorId="0" shapeId="0" xr:uid="{00000000-0006-0000-0100-00001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Глубокий сливочный вкус удачно комбинируется с ароматом свежего южноамериканского кофе. В букете присутствуют яркие молочно-шоколадные нотки. Нежная текстура напитка достигается благодаря наличию густой ароматной пенки. Долгий и нежный привкус сливок на языке с оттенком лёгкой кофейной горчинки.</t>
        </r>
      </text>
    </comment>
    <comment ref="B37" authorId="0" shapeId="0" xr:uid="{00000000-0006-0000-0100-00001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и многослойный аромат свежих сливок и свежеобжаренной арабики. Глубокий и дерзкий вкус, знакомый всем любителям знаменитого ирландского ликера «Irish Cream», удачно дополнен шоколадно-ореховыми нотками. Длительное и приятное винно-сливочное послевкусие.</t>
        </r>
      </text>
    </comment>
    <comment ref="B38" authorId="0" shapeId="0" xr:uid="{00000000-0006-0000-0100-00001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по классическому итальянскому рецепту. Нежнейшая и густая молочная пенка, благодаря которой напиток долго не остывает, сохраняя свой аромат и глубокий шоколадно-кофейный сладкий вкус. Сливочная мягкость и крепость натурального кофе – безупречное сочетание, которое знают и любят во всём мире.</t>
        </r>
      </text>
    </comment>
    <comment ref="B39" authorId="0" shapeId="0" xr:uid="{00000000-0006-0000-0100-00001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Изящная комбинация приятной кофейной терпкости и фруктовой сладости кленового сиропа. Яркий многослойный аромат с оттенком нежной карамели и едва уловимой ореховой ноткой. Долгое густое сладкое послевкусие с капелькой приятной горчинки.</t>
        </r>
      </text>
    </comment>
    <comment ref="B40" authorId="0" shapeId="0" xr:uid="{00000000-0006-0000-0100-00001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летний вкус клубники со сливками удачно оттеняет терпкость свежей арабики. Кофе с неповторимым ягодным ароматом и приятными нотками эфирных масел. Густой и выраженный привкус спелых сочных ягод со слабым оттенком сливочной карамели. Напиток создаёт атмосферу цветущего фруктового сада и прекрасно согревает в холодное время года.</t>
        </r>
      </text>
    </comment>
    <comment ref="B41" authorId="0" shapeId="0" xr:uid="{00000000-0006-0000-0100-00001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добавление кокосового сиропа – напиток для любителей необычного и яркого вкуса. Нежный кокосовый аромат удачно дополняется ванильными и ореховыми нотками. Особую пикантность напитку придаёт густое и долгое послевкусие с лёгкой горчинкой.</t>
        </r>
      </text>
    </comment>
    <comment ref="B42" authorId="0" shapeId="0" xr:uid="{00000000-0006-0000-0100-00001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Свежеобжаренный кофе с нежным вкусом кокоса. Десертный напиток с ярким и необычным ароматом, в котором удачно комбинируется терпкость кофейных зерен, сладость кокоса и шоколадные нотки. Приятное сладкое послевкусие с выраженным оттенком ванили.</t>
        </r>
      </text>
    </comment>
    <comment ref="B43" authorId="0" shapeId="0" xr:uid="{00000000-0006-0000-0100-00001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понравится всем ценителям благородного коньяка. Настоящая южноамериканская арабика отлично взаимодействует с ярким и дерзким коньячным ароматом. Во вкусовом букете вы найдете приятные древесные нотки, ваниль и орех. Пряное ощущение на языке с выраженной горчинкой, смягченной сладостью.</t>
        </r>
      </text>
    </comment>
    <comment ref="B44" authorId="0" shapeId="0" xr:uid="{00000000-0006-0000-0100-00001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сочетающий в себе пикантность корицы и терпкий аромат настоящей арабики. В букете присутствуют выраженные пряные мотивы с лёгкой горчинкой, удачно оттеняющей сладкий вкус. Стойкое выраженное послевкусие с ощутимым шоколадным оттенком.</t>
        </r>
      </text>
    </comment>
    <comment ref="B45" authorId="0" shapeId="0" xr:uid="{00000000-0006-0000-0100-00001F000000}">
      <text>
        <r>
          <rPr>
            <sz val="9"/>
            <color indexed="81"/>
            <rFont val="Tahoma"/>
            <family val="2"/>
            <charset val="204"/>
          </rPr>
          <t>Крем-брюле. Насыщенный вкус натурального кофе в комбинации со вкусом и ароматом
знаменитого французского десерта. Нежная молочная пенка, карамельные тона и
нотки ванили придают напитку чувственность, яркость и выраженную
индивидуальность. Сливочный аромат, знакомый с детства, дополняется длительным
сладким послевкусием. Отличное начало дня и прекрасный десерт для окончания
трапезы.</t>
        </r>
      </text>
    </comment>
    <comment ref="B46" authorId="0" shapeId="0" xr:uid="{00000000-0006-0000-0100-00002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Терпкий и пикантный напиток с ярким ароматом фундука. Изящное соединение шоколадно-кофейных и ореховых тонов. Утонченные сладкие нотки ванили завершают необычный вкусовой букет. Идеальный кофе для завтрака и отличный десерт для завершения трапезы.</t>
        </r>
      </text>
    </comment>
    <comment ref="B47" authorId="0" shapeId="0" xr:uid="{00000000-0006-0000-0100-00002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Ликер Малибу (со вкусом известного ликера Малибу - сладкий, с выраженными тонами кокоса) </t>
        </r>
      </text>
    </comment>
    <comment ref="B48" authorId="0" shapeId="0" xr:uid="{00000000-0006-0000-0100-00002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Сочетание, уже полюбившееся всем гурманам и любителям необычных вкусовых сочетаний. Настоящий кофе свежей обжарки с добавлением натурального лимонного сиропа. Бодрящий напиток, дающий долгое чувство свежести. Характерное лимонное послевкусие с длительным ощущением прохлады на языке.</t>
        </r>
      </text>
    </comment>
    <comment ref="B49" authorId="0" shapeId="0" xr:uid="{00000000-0006-0000-0100-00002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Личи – напиток с ярко выраженным, сочным и экзотическим вкусом, в
котором присутствуют нотки винограда, а также свежая, чуть приторная, но
ненавязчивая сладость. Отлично подходит для окончания трапезы, гарантирует заряд
бодрости и хорошего настроения. Понравится тем, кто любит сочетать необычные
фруктовые ароматы с традиционной горчинкой кофейных зерен.</t>
        </r>
      </text>
    </comment>
    <comment ref="B50" authorId="0" shapeId="0" xr:uid="{00000000-0006-0000-0100-00002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напиток для ценителей мягкого и свежего ягодного вкуса. Взаимодействие сочных ягод малины, сливок и свежеобжаренных кофейных зерен даёт неподражаемый эффект - такой кофе хочется пить долго, небольшими глотками и в полном расслаблении. Идеальный десерт после лёгкой трапезы.</t>
        </r>
      </text>
    </comment>
    <comment ref="B51" authorId="0" shapeId="0" xr:uid="{00000000-0006-0000-0100-00002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Марципан – знаменитый десерт, приготовленный из миндаля (или других орехов) и
сахарной пудры. Сочетание этого лакомства с натуральным свежеобжаренным кофе
даёт неповторимый эффект: ореховый вкус, горечь кофейных зерен и ванильная
сладость дополняют друг друга и составляют уникальный букет. Благородный, теплый,
нежный и ароматный напиток придётся по вкусу самым взыскательным кофейным
гурманам.</t>
        </r>
      </text>
    </comment>
    <comment ref="B52" authorId="0" shapeId="0" xr:uid="{00000000-0006-0000-0100-00002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этом купаже в идеальных пропорциях сочетаются три основных компонента: натуральный мёд, кофе свежей обжарки, миндаль. Горьковатый ореховый вкус придаёт букету особую пикантность и дерзость. Напиток заряжает энергией, стимулирует и отлично снимает усталость.</t>
        </r>
      </text>
    </comment>
    <comment ref="B53" authorId="0" shapeId="0" xr:uid="{00000000-0006-0000-0100-00002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Высококачественный натуральный кофе с горьковатым привкусом миндаля. Выразительный ореховый аромат с едва уловимыми шоколадными нотками придаёт напитку особое изящество. Тонкое фруктовое послевкусие и приятная горчинка на языке.</t>
        </r>
      </text>
    </comment>
    <comment ref="B54" authorId="0" shapeId="0" xr:uid="{00000000-0006-0000-0100-00002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Миндальный бисквит
Для любителей необычных вкусовых сочетаний: классическая горечь арабики и
нежность миндального бисквита. Ванильные тона дополняются выраженным
ароматом миндального ореха. Наслаждаться этим напитком особенно приятно в
холода, закутавшись в теплый плед и расположившись с книгой в любимом кресле.
Каждый глоток сопровождается длительным ванильно-ореховым послевкусием.</t>
        </r>
      </text>
    </comment>
    <comment ref="B55" authorId="0" shapeId="0" xr:uid="{00000000-0006-0000-0100-00002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Основные черты этого напитка - необыкновенная мягкость, нежнейшая пенка и выраженный сливочный вкус. Приятный молочный аромат выгодно контрастирует с крепостью и терпкостью арабики свежей обжарки. Длительный сладкое послевкусие с шоколадными нотками.</t>
        </r>
      </text>
    </comment>
    <comment ref="B56" authorId="0" shapeId="0" xr:uid="{00000000-0006-0000-0100-00002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Выразительный букет этого напитка составляют 3 основных компонента: натуральный кофе свежей обжарки, ваниль и нежный шоколад. Плотный и густой шоколадный вкус приятно гармонирует с кофейной терпкостью и дополняется лёгкими нотками экзотических цветов и фруктов. Прекрасный выбор для завтрака и десерта.</t>
        </r>
      </text>
    </comment>
    <comment ref="B57" authorId="0" shapeId="0" xr:uid="{00000000-0006-0000-0100-00002B000000}">
      <text>
        <r>
          <rPr>
            <sz val="9"/>
            <color indexed="81"/>
            <rFont val="Tahoma"/>
            <family val="2"/>
            <charset val="204"/>
          </rPr>
          <t>• Нуга – отборная арабика плюс нежная нуга: дуэт, который никого не оставит равнодушным.</t>
        </r>
      </text>
    </comment>
    <comment ref="B58" authorId="0" shapeId="0" xr:uid="{00000000-0006-0000-0100-00002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Бодрящий кофейный аромат в этом купаже взаимодействует с неповторимым вкусом детства. Свежее овсяное печенье, терпкость, выраженная горчинка и едва уловимые шоколадные нотки. Сладковатое послевкусие с ванильным оттенком. Отличный десертный напиток, в меру бодрящий и крепкий.</t>
        </r>
      </text>
    </comment>
    <comment ref="B59" authorId="0" shapeId="0" xr:uid="{00000000-0006-0000-0100-00002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Итальянцы знают толк в десертах и лакомствах. Те, кто хотя бы раз в жизни пробовал
итальянский рождественский пирог Паннетоне, никогда не забудут его нежного
фруктового вкуса. Это готовый десертный напиток, который подходит как для
завершения трапезы, так и для «сольного» употребления. Главные характеристики
этого кофе – теплота, благородство, тонкость и насыщенность вкусового букета.</t>
        </r>
      </text>
    </comment>
    <comment ref="B60" authorId="0" shapeId="0" xr:uid="{00000000-0006-0000-0100-00002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Арабика свежей обжарки со вкусом пломбира. Напиток для любителей необычных миксов. Вкуснейшая пенка и многослойный аромат, в котором в равной степени присутствуют кофе, свежее мороженое, молоко. Длительный сладкий привкус на языке с явным и густым сливочным оттенком.</t>
        </r>
      </text>
    </comment>
    <comment ref="B61" authorId="0" shapeId="0" xr:uid="{00000000-0006-0000-0100-00002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Пралине
Десертный напиток для любителей необычных вкусовых сочетаний. Согласно легенде,
знаменитые французские конфеты Пралине изобрели совершенно случайно. В
классическом рецепте этого лакомства 3 основных ингредиента – орехи, сахарный
сироп, шоколад. Все эти составляющие отчетливо ощущаются в кофе Пралине и
дополняются сливочными, ванильными и карамельными нотками.</t>
        </r>
      </text>
    </comment>
    <comment ref="B62" authorId="0" shapeId="0" xr:uid="{00000000-0006-0000-0100-00003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со знаменитым ароматом конфет рафаэлло. Нежный приятный вкус кокоса и терпкость натурального кофе свежей обжарки дают безупречное сочетание. Длительное кокосовое послевкусие с едва уловимым ванильным шлейфом.</t>
        </r>
      </text>
    </comment>
    <comment ref="B63" authorId="0" shapeId="0" xr:uid="{00000000-0006-0000-0100-00003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в котором терпкость настоящего южноамериканского кофе изящно комбинируется со вкусом домашней выпечки. Аромат свежего пудинга с воздушными нотками ванили и корицы. Лёгкое пряное послевкусие с едва уловимым фруктовым шлейфом. Отличный десерт для завершения трапезы.</t>
        </r>
      </text>
    </comment>
    <comment ref="B64" authorId="0" shapeId="0" xr:uid="{00000000-0006-0000-0100-00003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кубинского рома. Терпкий горьковатый вкус настоящего южноамериканского кофе гармонично комбинируется с пьянящим ароматом рома. Букет дополняют шоколадно-карамельные нотки, дающие приятный привкус на языке. Изысканный десерт для окончания лёгкой трапезы.</t>
        </r>
      </text>
    </comment>
    <comment ref="B65" authorId="0" shapeId="0" xr:uid="{00000000-0006-0000-0100-000033000000}">
      <text>
        <r>
          <rPr>
            <sz val="9"/>
            <color indexed="81"/>
            <rFont val="Tahoma"/>
            <family val="2"/>
            <charset val="204"/>
          </rPr>
          <t>• Сабайон – необычный и в то же время удивительно гармоничный вкус знаменитого итальянского десерта: винные нотки, аромат корицы и незабываемое ощущение праздника.</t>
        </r>
      </text>
    </comment>
    <comment ref="B66" authorId="0" shapeId="0" xr:uid="{00000000-0006-0000-0100-00003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 себе бесконечную свежесть апельсина, аромат горького шоколада и выраженный вкус кофейных зерен свежей обжарки. Необычный вкусовой букет дополняют нотки натуральных эфирных масел. Напиток хорошо тонизирует и оставляет на языке долгий и глубокий цитрусовый привкус.</t>
        </r>
      </text>
    </comment>
    <comment ref="B67" authorId="0" shapeId="0" xr:uid="{00000000-0006-0000-0100-00003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который можно пить утром для заряда бодрости или употреблять в качестве изящного завершения сытного обеда. Любимый всеми сливочный вкус приятно оттеняет терпкость натурального кофе. В букете присутствуют слабые шоколадные нотки и оттенок ирландского ликера “Айриш крим”.</t>
        </r>
      </text>
    </comment>
    <comment ref="B68" authorId="0" shapeId="0" xr:uid="{00000000-0006-0000-0100-00003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Деликатный и нежный купаж для любителей мягкого и расслабляющего вкуса. Горчинка натуральной арабики изящно завуалирована густым сливочно-ванильным ароматом. Лёгкий шлейф шоколада и приятный сладковато-терпкий карамельный привкус на языке.</t>
        </r>
      </text>
    </comment>
    <comment ref="B71" authorId="0" shapeId="0" xr:uid="{00000000-0006-0000-0100-000037000000}">
      <text>
        <r>
          <rPr>
            <sz val="9"/>
            <color indexed="81"/>
            <rFont val="Tahoma"/>
            <family val="2"/>
            <charset val="204"/>
          </rPr>
          <t>• Страчиателла – нежнейший десертный напиток: кофе с ароматом классического итальянского мороженого, новинка, доступная только клиентам нашего магазина.</t>
        </r>
      </text>
    </comment>
    <comment ref="B72" authorId="0" shapeId="0" xr:uid="{00000000-0006-0000-0100-00003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Любители итальянского десерта тирамису с удовольствием попробуют этот полувоздушный и оригинальный напиток. Комбинация свежего бисквита, знаменитого сыра маскарпоне и нежнейшего натурального шоколада. Густой, многослойный и удивительно гармоничный вкус с долгим ощущением приятной сладости на языке.</t>
        </r>
      </text>
    </comment>
    <comment ref="B73" authorId="0" shapeId="0" xr:uid="{00000000-0006-0000-0100-00003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сорт вернёт вас в беззаботное детство и подарит неповторимое ощущение уюта и тепла. Мягкий и согревающий аромат топлёного молока изящно взаимодействует со вкусом настоящей арабики свежей обжарки. Довершает букет лёгкий шоколадный шлейф.</t>
        </r>
      </text>
    </comment>
    <comment ref="B74" authorId="0" shapeId="0" xr:uid="{00000000-0006-0000-0100-00003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лучших сортов арабики, ароматизированная натуральными эфирными маслами. Традиционная горечь кофе в этом напитке мягко приглушается сладким вкусом карамели и ванильно-ореховыми ароматом. Приятный и долгий привкус сливочных ирисок на языке. Напиток отлично тонизирует и снимает усталость.</t>
        </r>
      </text>
    </comment>
    <comment ref="B75" authorId="0" shapeId="0" xr:uid="{00000000-0006-0000-0100-00003B000000}">
      <text>
        <r>
          <rPr>
            <sz val="9"/>
            <color indexed="81"/>
            <rFont val="Tahoma"/>
            <family val="2"/>
            <charset val="204"/>
          </rPr>
          <t>• Тоффи карамельный – сливочные ириски создают знакомый с детства, гармоничный, очень «домашний» вкус. Идеальный напиток для десерта.</t>
        </r>
      </text>
    </comment>
    <comment ref="B76" authorId="0" shapeId="0" xr:uid="{00000000-0006-0000-0100-00003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свежеобжаренный кофе с медовым сиропом и выраженным ароматом восточных сладостей. Вкусовой букет дополняется воздушными цветочными нотками и пряными оттенками, в которых ваниль смешивается с корицей. Бесконечно долгое сладкое послевкусие с приятной горчинкой.</t>
        </r>
      </text>
    </comment>
    <comment ref="B77" authorId="1" shapeId="0" xr:uid="{00000000-0006-0000-0100-00003D000000}">
      <text>
        <r>
          <rPr>
            <b/>
            <sz val="9"/>
            <color indexed="81"/>
            <rFont val="Tahoma"/>
            <family val="2"/>
            <charset val="204"/>
          </rPr>
          <t>Орехоподобный аромат со сливочными и фруктовыми нотками.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78" authorId="0" shapeId="0" xr:uid="{00000000-0006-0000-0100-00003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Букет этого десертного напитка имеет три главных составляющих: сладкий обволакивающий аромат ванили, горечь натурального шоколада и терпкость свежеобжаренной арабики. Лёгкий шлейф корицы и какао дополняют нестандартное и изящное сочетание. Удивительно нежная текстура и приятное пряное послевкусие.</t>
        </r>
      </text>
    </comment>
    <comment ref="B79" authorId="1" shapeId="0" xr:uid="{00000000-0006-0000-0100-00003F000000}">
      <text>
        <r>
          <rPr>
            <b/>
            <sz val="9"/>
            <color indexed="81"/>
            <rFont val="Tahoma"/>
            <family val="2"/>
            <charset val="204"/>
          </rPr>
          <t xml:space="preserve">Необычное сочетание сладости карамели и морской соли, так полюбившееся в последнее время.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80" authorId="0" shapeId="0" xr:uid="{00000000-0006-0000-0100-00004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Оригинальная вкусовая палитра этого напитка состоит из аромата виски, нежных сливок и лёгкого привкуса знаменитого ирландского ликёра “Irish Cream”. Дополняют необычное сочетание нотки ванили, какао и молочного шоколада. Мягкая своеобразная текстура и приятное карамельное послевкусие.</t>
        </r>
      </text>
    </comment>
    <comment ref="B81" authorId="1" shapeId="0" xr:uid="{00000000-0006-0000-0100-000041000000}">
      <text>
        <r>
          <rPr>
            <sz val="9"/>
            <color indexed="81"/>
            <rFont val="Tahoma"/>
            <family val="2"/>
            <charset val="204"/>
          </rPr>
          <t xml:space="preserve">Ощутите вкус традиционного десерта с нотками сливок, ванили и свежей выпечки.
</t>
        </r>
      </text>
    </comment>
    <comment ref="B82" authorId="0" shapeId="0" xr:uid="{00000000-0006-0000-0100-00004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Настоящий подарок для тех, кто любит вишневый ликёр. Оригинальный и пикантный микс, в котором классическая горечь арабики встречается с ароматом и вкусом спелых ягод. Кофейно-шоколадное послевкусие с умеренной кислинкой. Бодрящий эффект и отличное настроение.</t>
        </r>
      </text>
    </comment>
    <comment ref="B83" authorId="0" shapeId="0" xr:uid="{00000000-0006-0000-0100-00004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Классическая вкусовая комбинация - свежеобжаренный натуральный кофе и настоящий молочный шоколад. Терпкость и горчинка кофейных зерен взаимодействует со сливочной игривой сладостью, что даёт необычайно гармоничный вкусовой эффект. Обволакивающий, глубокий вкус с едва заметными переливами какао. Лёгкий шлейф пряностей завершает букет.</t>
        </r>
      </text>
    </comment>
    <comment ref="B84" authorId="0" shapeId="0" xr:uid="{00000000-0006-0000-0100-00004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аромат настоящего кофе свежей обжарки гармонично вплетены нежные сливочно-шоколадные и ванильные нотки. Удивительно тёплый, обволакивающий и уютный напиток с длительным и густым молочно-карамельным послевкусием. Отлично согревает в холода и дождливую погоду.</t>
        </r>
      </text>
    </comment>
    <comment ref="B85" authorId="0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напиток с дерзким и насыщенным горьковатым миндальным ароматом. Шоколад выгодно оттеняет ореховый вкус и терпкость настоящего кофе. Пряные нотки придают пикантности. Отличный баланс крепости, глубокий, сложный и постепенно раскрывающийся букет. Интересное миндальное послевкусие с тонкой фруктовой ноткой.</t>
        </r>
      </text>
    </comment>
    <comment ref="B86" authorId="0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Согревающий, густой и ароматный напиток со вкусом сливочных ирисок и нежного молочного шоколада. Мягчайшая, слегка пенистая текстура, насыщенный и сложносоставной вкусовой букет. Выразительный карамельный привкус на языке, который заставит вас улыбаться.</t>
        </r>
      </text>
    </comment>
    <comment ref="B87" authorId="0" shapeId="0" xr:uid="{00000000-0006-0000-0100-00004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для утонченных гурманов и ценителей оригинальных вкусовых комбинаций. Густой, обволакивающий и уютный вкус шоколада встречается в этом напитке с традиционной кофейной терпкостью. Букет изящно и гармонично дополняется привкусом трюфелей и лёгким пряным шлейфом.</t>
        </r>
      </text>
    </comment>
    <comment ref="B88" authorId="0" shapeId="0" xr:uid="{00000000-0006-0000-0100-00004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необычных вкусовых комбинаций. Аромат натуральных кофейных зерен свежей обжарки сочетается со сладостью молочного шоколада и дополняется ярким вкусом ореха и кардамона. Завершает гармонию насыщенное пряное послевкусие. Отличный выбор для завтрака и десерта.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Svetlana</author>
  </authors>
  <commentList>
    <comment ref="B15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микс из отборных сортов африканской и южноамериканской Арабики. Аромат – яркий, бодрящий и узнаваемый. Вкус – мягкий, сбалансированный, но в то же время – насыщенный и выраженный, без резкой кислинки. В букете присутствует традиционная кофейная горчинка, а также шоколадные, ореховые и ванильные тона. Послевкусие – с приятным фруктовым оттенком. Вкусовые достоинства особенно полно раскрываются при приготовлении в кофе-машинах.</t>
        </r>
      </text>
    </comment>
    <comment ref="B16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этой смеси подобраны лучшие сорта Арабики из Колумбии, Бразилии и Центральной Америки. Зерна подвергаются специальной двойной обжарке, что обеспечивает глубокий вкус и сложный многослойный аромат. В букете отчётливо ощущаются сливочно-шоколадные нотки и необычная для крепкого кофе лёгкая сладость, которая удачно оттеняет традиционную горчинку. У напитка выразительное и долгое послевкусие с шоколадно-пряными оттенками.</t>
        </r>
      </text>
    </comment>
    <comment ref="B17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из нескольких сортов Арабики Южно- и Центрально-американского происхождения. Свежая обжарка, богатый вкусовой букет с небольшой кислинкой и приятной шоколадной горечью. Аромат насыщенный и яркий, запоминающийся. Вкус – глубокий и одновременно мягкий. Выраженная нота горького шоколада гармонично дополняется пряными оттенками. Послевкусие – с оттенками какао и орехов. Кислинка почти не чувствуется.</t>
        </r>
      </text>
    </comment>
    <comment ref="B18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микс обладает неповторимым и глубоким ароматом, который достигается за счет особого способа обжарки зерен. Для смеси подобраны несколько сортов Арабики из Южной и Центральной Америки. Приятный глубокий и насыщенный вкус с лёгкой, едва заметной кислинкой. Во вкусовом букете различаются шоколадные, пряные и ореховые оттенки. Послевкусие долгое, с фруктовыми и цитрусовыми тонами.</t>
        </r>
      </text>
    </comment>
    <comment ref="B19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Секрет уникального вкусового букета смеси «Эспрессо Бленд» - в различной степени обжарки нескольких сортов Арабики из Южной и Центральной Америки. Напиток отличает высокая крепость в сочетании с выраженным бодрящим эффектом. Присутствует выраженная горчинка, но в целом вкус – довольно мягкий и сбалансированный. В букете ощущаются нотки горького шоколада, ореховые тона, пикантный привкус пряностей.</t>
        </r>
      </text>
    </comment>
    <comment ref="B20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Оригинальная смесь сортов Арабики бразильского, колумбийского и центрально-американского происхождения. Зерна обжарены по специальной итальянской технологии, что позволяет добиться особой крепости и насыщенного, терпкого вкуса с выраженной кофейной горчинкой. Напиток имеет многослойный аромат с шоколадно-фруктовыми вкраплениями. Особая изюминка «Эспрессо Ла Вита» - стойкая и густая пенка, которую итальянцы называют «кремА». Идеальный вариант для современных кофе-машин.</t>
        </r>
      </text>
    </comment>
    <comment ref="B21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южноамериканских сортов Арабики, идеально подходящая для кофе-машин. Специальная технология обжарки даёт насыщенный и глубокий аромат и многослойный вкус. Кислинка отсутствует, зато есть пикантная горчинка с шоколадными и ореховыми тонами. Напиток имеет приятное и длительное послевкусие с пряными нотками. Бодрящий эффект и отличное настроение гарантированы.</t>
        </r>
      </text>
    </comment>
    <comment ref="B22" authorId="0" shapeId="0" xr:uid="{00000000-0006-0000-0200-00000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этом напитке собраны несколько сортов южноамериканской Арабики. Яркий аромат и глубокий многослойный вкус достигается за счет добавления в смесь Робусты, выращенной в жарком климате Африки. Зерна Робусты обеспечивают дополнительную крепость и приятную терпкость. «Эспрессо Ле-Ман» отличает хорошая консистенция. Пикантные шоколадные тона во вкусовом букете дополняются выраженным ореховым послевкусием.</t>
        </r>
      </text>
    </comment>
    <comment ref="B23" authorId="0" shapeId="0" xr:uid="{00000000-0006-0000-0200-000009000000}">
      <text>
        <r>
          <rPr>
            <b/>
            <sz val="9"/>
            <color indexed="81"/>
            <rFont val="Tahoma"/>
            <family val="2"/>
            <charset val="204"/>
          </rPr>
          <t>Эспрессо смесь "сладкарница"- купаж, имеющий плотную текстуру и насыщенный вкус, оставляет приятное сладковатое послевкусиес оттенками шоколада.</t>
        </r>
      </text>
    </comment>
    <comment ref="B25" authorId="0" shapeId="0" xr:uid="{00000000-0006-0000-0200-00000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на юго-западе Доминиканской Республики в местности, которая называется Бараона. Здесь производят лучшее зерно в Карибском бассейне, о чем свидетельствует маркировка “АА”. Выразительный, устойчивый и многослойный аромат, плотное тело напитка, густая и насыщенная консистенция. Пикантная и явная, но при этом не резкая горчинка. Ощутимая яблочная кислинка и виноградная нотка послевкусия.</t>
        </r>
      </text>
    </comment>
    <comment ref="B26" authorId="0" shapeId="0" xr:uid="{00000000-0006-0000-0200-00000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Ямайский сорт, признанный мировым лидером вкуса. Произрастает на склоне Голубых гор (отсюда название) в уникальных климатических условиях. Обволакивающий и сложный аромат, основу которого составляют шоколад и какао. В букете чувствуются выраженные фруктовые переливы и нотки специй с фрагментарными ореховыми включениями. Горчинка почти не чувствуется.</t>
        </r>
      </text>
    </comment>
    <comment ref="B27" authorId="0" shapeId="0" xr:uid="{00000000-0006-0000-0200-00000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уединенном уголке планеты - в высокогорьях Эквадора в “долине долгожителей”. Выразительный, плотный и узнаваемый вкус с экзотической фруктовой основой. В букете присутствуют плодовые ноты с ощутимой, но мягкой кислинкой. Приятный цитрусово-фруктовый привкус на языке.</t>
        </r>
      </text>
    </comment>
    <comment ref="B28" authorId="0" shapeId="0" xr:uid="{00000000-0006-0000-0200-00000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микс вьетнамских арабик. Кофейные зерна в процессе приготовления
заливают медом, который особым образом влияет на ферментацию. После обжарки
кофе приобретает ярко выраженный медовый аромат, глубокий бархатный вкус и
сладкое цветочное послевкусие. Кстати, мед пчелы собирают тут же – на кофейных
плантациях.</t>
        </r>
      </text>
    </comment>
    <comment ref="B29" authorId="0" shapeId="0" xr:uid="{00000000-0006-0000-0200-00000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признан самым редким на планете. Выращивается исключительно на Галапагосских островах, где почва насыщена вулканическим пеплом и морской солью. Глубокий, ясный вкус без горчинки и особой крепости, насыщенный ореховыми оттенками. Аромат удачно дополняется нотками тропических цветов.</t>
        </r>
      </text>
    </comment>
    <comment ref="B30" authorId="0" shapeId="0" xr:uid="{00000000-0006-0000-0200-00000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сорт, признанный во всём мире и выращиваемый на специальных террасных плантациях. Неофициальное название - “Кофе Лордов”. Богатый и яркий аромат, повышенная кислотность, узнаваемые винно-фруктовые вкрапления и знаменитое шоколадное послевкусие. Крепкий и густой настой, насыщенный цвет.</t>
        </r>
      </text>
    </comment>
    <comment ref="B31" authorId="0" shapeId="0" xr:uid="{00000000-0006-0000-0200-00001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Один из самых дорогих и редких сортов в мире. Исключительный шоколадный аромат, интересный карамельный вкус и долгое, мягкое сладкое ощущение на языке. Благодаря особой технологии изготовления, вкус этого кофе невозможно спутать ни с одним другим.</t>
        </r>
      </text>
    </comment>
    <comment ref="B32" authorId="0" shapeId="0" xr:uid="{00000000-0006-0000-0200-00001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кофе, который по праву считается лучшим среди африканских сортов. Зерна выращивают на высокогорной плантации на высоте 1600 метров над уровнем моря. Отличительные черты напитка – необычайная мягкость, высокая плотность и яркий, запоминающийся вкус. Букет дополняет аромат лесных ягод и чёрной смородины.</t>
        </r>
      </text>
    </comment>
    <comment ref="B33" authorId="0" shapeId="0" xr:uid="{00000000-0006-0000-0200-00001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Единственный в мире сорт, производимый севернее Тропика Рака. Непальскую Арабику культивируют на небольшой плантации на склонах Эвереста. Напиток отличает деликатный мягкий вкус со слабой кислинкой и благородной горечью. Ароматный букет - богатый, с цитрусовыми и фруктовыми нотками. Присутствуют солоноватые тона.</t>
        </r>
      </text>
    </comment>
    <comment ref="B34" authorId="0" shapeId="0" xr:uid="{00000000-0006-0000-0200-00001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Панама Элида относится к редким и элитным сортам. Напиток имеет умеренную крепость и характеризуется насыщенным, глубоким и многоплановым вкусом. В букете можно найти все оттенки тропических фруктов и цветов. Аромат - устойчивый, с шоколадно-фруктовой основой и пряным шлейфом.</t>
        </r>
      </text>
    </comment>
    <comment ref="B36" authorId="0" shapeId="0" xr:uid="{00000000-0006-0000-0200-00001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 бразильской арабики. Выращивается лишь на нескольких высокогорных плантациях на юго-востоке страны. Аромат насыщенный и сбалансированный, с ощутимыми нотками сладкой халвы и легким древесно-табачным шлейфом. Шоколадная горчинка и приятная ягодная кислинка послевкусия.</t>
        </r>
      </text>
    </comment>
    <comment ref="B37" authorId="0" shapeId="0" xr:uid="{00000000-0006-0000-0200-00001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Бразилия Моджиана -сбалансированный, полнотелый и очень сладкий кофе с нотами фундука, тростникового сахара и сухофруктов.</t>
        </r>
      </text>
    </comment>
    <comment ref="B38" authorId="0" shapeId="0" xr:uid="{00000000-0006-0000-0200-00001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из региона Серрадо - тропической саванны, изолированной территории с большим разнообразием растительного и животного мира. Микроклимат плантаций определяет своеобразный и узнаваемый вкус напитка. Из зёрен получается мягкий, нежный и сочный кофе с приятным шоколадно-кремовым привкусом, дополненным нотками грейпфрута. С добавлением молока вкус приобретает совершенно новые оттенки арахисовой пасты, шоколада и нуги.</t>
        </r>
      </text>
    </comment>
    <comment ref="B39" authorId="0" shapeId="0" xr:uid="{00000000-0006-0000-0200-00001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южноамериканский сорт. Характерная особенность - экологически промытое и обработанное вручную зерно, выращенное на удалённых от океана и крупных населенных пунктов плантациях. Уникальный микроклимат региона Серрадо во многом определяет мягкий и нежный, «округлый» вкус напитка. В букете преобладают нотки темного шоколада в сочетании с лесными орехами и лёгким привкусом тростникового сахара.</t>
        </r>
      </text>
    </comment>
    <comment ref="B42" authorId="0" shapeId="0" xr:uid="{00000000-0006-0000-0200-00001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с высокогорной частной плантации в тропической саванне Серрадо. Местность отличается большим биологическим разнообразием и уникальными климатическими условиями. Сырьё обрабатывается только вручную, исключительно натуральными методами. Во вкусовом букете преобладают нотки жареного арахиса, патоки, молочного шоколада и кураги. У напитка выраженное и долгое послевкусие с ароматом грецкого ореха. Кислотность умеренная.</t>
        </r>
      </text>
    </comment>
    <comment ref="B43" authorId="0" shapeId="0" xr:uid="{00000000-0006-0000-0200-00001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африканского кофе, произведенный небольшим высокогорным фермерским хозяйством. Сочный и густой вкус с определенной сладостью, дополненный приятной кислинкой зеленого яблока. Насыщенное послевкусие с оттенком вкуса фруктовых косточек. Употребляется в чистом виде и для составления элитных кофейных миксов.</t>
        </r>
      </text>
    </comment>
    <comment ref="B44" authorId="0" shapeId="0" xr:uid="{00000000-0006-0000-0200-00001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Сорт, производимый в центральной части Вьетнама на высокогорном плато Лангбанг (1500 м нада уровнем моря). Благородный аромат, нежная текстура и бархатный вкус с несколько неожиданным, но весьма гармоничным привкусом свежего бородинского хлеба. В букете чувствуются также нотки горького шоколада, ягод и душистого перца.</t>
        </r>
      </text>
    </comment>
    <comment ref="B46" authorId="0" shapeId="0" xr:uid="{00000000-0006-0000-0200-00001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Произрастает на склонах вулканических гор на высоте 1400 м. Сбалансированный, бархатистый и яркий аромат. Многослойный букет, оттенки которого раскрываются постепенно, с каждым следующим глотком напитка. Шоколадные тона, фруктовая кислинка, легкая терпкость земляного ореха. Интересное послевкусие с оттенком свежего ржаного хлеба.</t>
        </r>
      </text>
    </comment>
    <comment ref="B47" authorId="1" shapeId="0" xr:uid="{00000000-0006-0000-0200-00001C000000}">
      <text>
        <r>
          <rPr>
            <b/>
            <sz val="9"/>
            <color indexed="81"/>
            <rFont val="Tahoma"/>
            <family val="2"/>
            <charset val="204"/>
          </rPr>
          <t>Сухой аромат - нуга, сливки, тропические фрукты, пряности, сладкая выпечка. Аромат чашки- сливки, манго, карамель, сладкая выпечка. Вкус - мягкий, приятный. Кислотность - легкая сливочная. Тело - легкое, плотное. Послевкусие - сладкий лайм, грейпфрут, яблоко, шоколад. Размер зёрен 18.</t>
        </r>
      </text>
    </comment>
    <comment ref="B48" authorId="0" shapeId="0" xr:uid="{00000000-0006-0000-0200-00001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Особенность этого сорта - высокогорное расположение плантаций и повышенное количество органики и минералов в местной почве. Яркий аромат напитка сочетается с плотным телом и густым сложным вкусом. В букете отчетливо чувствуются тона горького шоколада и фундука. Мягкое послевкусие с неожиданными винными ноткам.</t>
        </r>
      </text>
    </comment>
    <comment ref="B49" authorId="0" shapeId="0" xr:uid="{00000000-0006-0000-0200-00001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Отборный сорт зернового напитка, который не имеет в составе кофеина, но сохраняет все ароматические и вкусовые характеристики кофе. Классический кофейный запах, плотная консистенция, слабый оттенок жареных семечек и едва уловимая кислинка в послевкусии. Удаление кофеина происходит экологически безопасным способом без использовании химических компонентов.</t>
        </r>
      </text>
    </comment>
    <comment ref="B50" authorId="0" shapeId="0" xr:uid="{00000000-0006-0000-0200-00001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тёплом и мягком климате Доминиканской Республики. Сбалансированный и ясный аромат. Традиционная горчинка приглушается цветочными нотами и лёгкой кислинкой. Насыщенный настой и приятный фруктовый привкус в каждом глотке напитка.</t>
        </r>
      </text>
    </comment>
    <comment ref="B51" authorId="0" shapeId="0" xr:uid="{00000000-0006-0000-0200-00002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Сорт, который производят на плантациях южноафриканской страны с тропическим климатом. Умеренная крепость, многослойный аромат с выраженными винными нотками и цветочными вкраплениями. Повышенная кислотность напитка не ухудшает вкуса, а придает ему пикантность и своеобразие.</t>
        </r>
      </text>
    </comment>
    <comment ref="B52" authorId="0" shapeId="0" xr:uid="{00000000-0006-0000-0200-000021000000}">
      <text>
        <r>
          <rPr>
            <b/>
            <sz val="9"/>
            <color indexed="81"/>
            <rFont val="Tahoma"/>
            <family val="2"/>
            <charset val="204"/>
          </rPr>
          <t>Яркий, сладкий аромат с нотками специй, очень насыщенный сладкий вкус белого шоколада и персика, тело плотное, длительное послевкусие. Этот лот кофе обработан методом semi-washed, включающим сухую ферментацию.</t>
        </r>
      </text>
    </comment>
    <comment ref="B53" authorId="0" shapeId="0" xr:uid="{00000000-0006-0000-0200-00002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Монсунд Малабар считается самым экзотическим сортом из производимых в Азии. Особенность зерен в том, что они выращиваются в условиях повышенной влажности. Напиток имеет ярковыраженный ореховый аромат, содержит полутона горького шоколада с акцентами фруктов и карамелизированного сахара. Долгое фруктовое послевкусие с приятной кислинкой.</t>
        </r>
      </text>
    </comment>
    <comment ref="B54" authorId="0" shapeId="0" xr:uid="{00000000-0006-0000-0200-00002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Элитный сорт с классическим кофейным вкусом. В ароматном букете имеются выраженные оттенки тёмного шоколада и едва уловимый шлейф пряностей. Четкий, без примесей вкус с традиционной горчинкой. Изящное винное послевкусие. Напиток имеет плотное тело и густую консистенцию.</t>
        </r>
      </text>
    </comment>
    <comment ref="B55" authorId="0" shapeId="0" xr:uid="{00000000-0006-0000-0200-00002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выращивается исключительно на острове Сулавеси, входящим в индонезийский архипелаг. Плотное и густое тело напитка и неожиданно тонкий, мягкий аромат. Уравновешенный вкус с пряными и ореховыми тонами. Крепкий настой, кисловатое послевкусие.</t>
        </r>
      </text>
    </comment>
    <comment ref="B56" authorId="0" shapeId="0" xr:uid="{00000000-0006-0000-0200-00002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и произведенный на острове Суматра. Бархатистый, сложный и густой аромат, в котором изящно сочетаются цитрусовые и ягодные оттенки. Выраженная горчинка, крепость и глубина вкуса раскрываются по новому после каждого глотка. Характерная черта - лёгкие дымные нотки, продлевающие наслаждение послевкусием.</t>
        </r>
      </text>
    </comment>
    <comment ref="B57" authorId="0" shapeId="0" xr:uid="{00000000-0006-0000-0200-00002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Кофе, выращенный в идеальных условиях мягкого климата на богатой органической почве. Горьковатый, вяжущий и терпкий вкус и высокая крепость гармонично комбинируются с нежным цветочным ароматом. Яркий и узнаваемый запах какао, сложный, постепенно раскрывающийся вкус. Бархатистые тона горького шоколада, отсутствие кислинки, пикантная терпкость послевкусия.</t>
        </r>
      </text>
    </comment>
    <comment ref="B58" authorId="0" shapeId="0" xr:uid="{00000000-0006-0000-0200-00002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с умеренной крепостью, произрастающий на южных высокогорьях Бразилии. Благородный, слегка смягченный и бархатистый вкус, богатый шоколадными нотками. Раскрывается постепенно с обволакивающим шлейфом и выразительной сладостью. Едва ощутимый ореховый привкус на языке.</t>
        </r>
      </text>
    </comment>
    <comment ref="B59" authorId="0" shapeId="0" xr:uid="{00000000-0006-0000-0200-00002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Панамский кофе относится к самым дорогим и редким сортам. Зерна выращиваются на богатой вулканическими примесями почве в окружении фруктовых деревьев. Напиток с относительно легкой консистенцией и довольно высокой крепостью. Вкус с выраженной горчинкой, которая удачно приглушается фруктовыми тонами. В букет входят шоколадные, ореховые и цитрусовые тона.</t>
        </r>
      </text>
    </comment>
    <comment ref="B60" authorId="0" shapeId="0" xr:uid="{00000000-0006-0000-0200-00002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Самый известный африканский сорт, выращенный на северо-западе Кении. Идеально сбалансированный, бодрящий и свежий вкусовой букет, в котором яркая горчинка гармонирует с лёгкой кислинкой и нежными сладковатыми фруктово-ягодными тонами. Здесь можно найти ежевичные, цитрусовые и смородиновые переливы. Нежный шоколадно-фруктовый привкус.</t>
        </r>
      </text>
    </comment>
    <comment ref="B62" authorId="0" shapeId="0" xr:uid="{00000000-0006-0000-0200-00002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Кофейные зерна для этого сорта выращивают по особой технологии - деревья растут в тени, что обеспечивает напитку уникальные вкусовые качества. Кофе имеет сбалансированный и насыщенный вкус и выраженный аромат чернослива. В букет гармонично вплетены цитрусовые и фруктовые оттенки. Послевкусие - чистое и прозрачное, с лёгким винным привкусом.</t>
        </r>
      </text>
    </comment>
    <comment ref="B64" authorId="0" shapeId="0" xr:uid="{00000000-0006-0000-0200-00002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Образец классической арабики, выращенной на благодатной почве Центральной Америки. Шоколадный аромат и яркий, узнаваемый вкус с жгучим и пикантным оттенком. Выраженная классическая кофейная горчинка дополняется лёгкой ягодной кислинкой. Долгое послевкусие с приятным шлейфом горького шоколада и пряностей.</t>
        </r>
      </text>
    </comment>
    <comment ref="B65" authorId="0" shapeId="0" xr:uid="{00000000-0006-0000-0200-00002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Зерна этого сорта выращены на плодородной почве, насыщенной вулканическим пеплом. Напиток с густым, плотным телом и мягким ароматом, в котором преобладают нотки какао и слабый оттенок горького шоколада. Вкус без всякой кислинки, присутствуют табачные и дымные нотки, придающие букету пикантности.</t>
        </r>
      </text>
    </comment>
    <comment ref="B66" authorId="0" shapeId="0" xr:uid="{00000000-0006-0000-0200-00002D000000}">
      <text>
        <r>
          <rPr>
            <b/>
            <sz val="9"/>
            <color indexed="81"/>
            <rFont val="Tahoma"/>
            <family val="2"/>
            <charset val="204"/>
          </rPr>
          <t>Кофе Малави АА– яркий вкус и африканский характер. Откройте для себя кофе из Малави – редкий и изысканный сорт с мягкой кислотностью, сладкими нотами и фруктовым послевкусием. Выращенный на высокогорных плантациях с идеальным климатом, этот кофе обладает сбалансированным профилем с оттенками цитрусов, ягод и карамели.</t>
        </r>
      </text>
    </comment>
    <comment ref="B67" authorId="0" shapeId="0" xr:uid="{00000000-0006-0000-0200-00002E000000}">
      <text>
        <r>
          <rPr>
            <b/>
            <sz val="9"/>
            <color indexed="81"/>
            <rFont val="Tahoma"/>
            <family val="2"/>
            <charset val="204"/>
          </rPr>
          <t>Аромат: табачные ноты (сигарные),специи. Вкус:табак,черный перец,т.шоколад, орех.Кислотность: средняя, цитрусовая.Тело: округлое,плотное.</t>
        </r>
      </text>
    </comment>
    <comment ref="B68" authorId="0" shapeId="0" xr:uid="{00000000-0006-0000-0200-00002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Марагоджип, изначально бразильский, хорошо прижился в идеальном для кофейных зерен климате Гватемалы. Напиток имеет многослойный, густой и бархатистый вкус, раскрывающийся деликатным букетом фруктовых и винных тонов. Аромат устойчивый, с ненавязчивыми цветочными нотками.</t>
        </r>
      </text>
    </comment>
    <comment ref="B69" authorId="1" shapeId="0" xr:uid="{00000000-0006-0000-0200-000030000000}">
      <text>
        <r>
          <rPr>
            <sz val="9"/>
            <color indexed="81"/>
            <rFont val="Tahoma"/>
            <family val="2"/>
            <charset val="204"/>
          </rPr>
          <t xml:space="preserve">Сдержанный сорт с пониженным содержанием кофеина. Кофе обладает густым насыщенным плотным вкусом, но в то же время гармоничным ароматом с оттенками топленого молока, с фруктовыми нотками и с привкусом  винограда в послевкусии.
</t>
        </r>
      </text>
    </comment>
    <comment ref="B70" authorId="0" shapeId="0" xr:uid="{00000000-0006-0000-0200-00003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 лёгкой консистенцией и нежным шоколадно-ореховым ароматом. Крепость и кислотность умеренные. Вкусовой букет сложный, с присутствием выраженной фруктовой составляющей и неожиданным винным послевкусием. Аромат яркий, обволакивающий и запоминающийся.</t>
        </r>
      </text>
    </comment>
    <comment ref="B71" authorId="0" shapeId="0" xr:uid="{00000000-0006-0000-0200-00003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Никарагуа - одна из редких стран на планете, где выращивается марагоджип - весьма привередливый и требовательный сорт. Из никарагуанских зерен получается напиток повышенной крепости с бархатистым и густым вкусом, в котором отчётливо чувствуется традиционная горчинка. В аромате присутствуют характерные фруктовые и цветочные тона. Послевкусие деликатное, с интересной фруктовой кислинкой.</t>
        </r>
      </text>
    </comment>
    <comment ref="B72" authorId="0" shapeId="0" xr:uid="{00000000-0006-0000-0200-00003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сорт выращивается в идеальных для кофейных деревьев условиях - вулканические почвы, высота 1-1,5 км над уровнем моря. Во многом это обеспечивает напитку выраженный и плотный вкус с характерной горчинкой и отсутствием посторонних примесей. Аромат - шоколадный, с ореховым шлейфом, устойчивый и обволакивающий. Неожиданное, слегка винное послевкусие.</t>
        </r>
      </text>
    </comment>
    <comment ref="B74" authorId="1" shapeId="0" xr:uid="{00000000-0006-0000-0200-000034000000}">
      <text>
        <r>
          <rPr>
            <sz val="9"/>
            <color indexed="81"/>
            <rFont val="Tahoma"/>
            <family val="2"/>
            <charset val="204"/>
          </rPr>
          <t xml:space="preserve">Кофе с высокой плотностью тела напитка, характерной кислинкой и неожиданным солоноватым послевкусием. Аромат - деликатный, раскрывающийся по новому с каждым глотком. В основе - фруктовые и цветочные тона со слабым пряным шлейфом.
</t>
        </r>
      </text>
    </comment>
    <comment ref="B75" authorId="0" shapeId="0" xr:uid="{00000000-0006-0000-0200-00003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 острове Новая Гвинея выращивают самые необычные в мире кофейные сорта. Напиток, приготовленный из гвинейских зерен, отличается оригинальным вкусом - лимонный цитрус, смородиновый лист, пряности и почти полное отсутствие классической кофейной горчинки. У напитка пониженная крепость благодаря невысокому проценту кофеина.</t>
        </r>
      </text>
    </comment>
    <comment ref="B77" authorId="0" shapeId="0" xr:uid="{00000000-0006-0000-0200-00003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Сырьё для производства этого сорта выращивается на экологически чистых высокогорных плантациях в долине Чанчамайо. Перуанский кофе неоднократно признавался лучшим в мире. У напитка интенсивный, но не резкий аромат, в котором главенствуют ванильные и шоколадно-ореховые ноты. Вкус нежный, обволакивающий, раскрывающийся новыми нюансами с каждым глотком.</t>
        </r>
      </text>
    </comment>
    <comment ref="B78" authorId="0" shapeId="0" xr:uid="{00000000-0006-0000-0200-00003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Отличается темным, почти черным цветом настоя, насыщенностью и маслянистой пенкой. В букете ощущается плотная, но не резкая горечь, мягкие шоколадно-ореховые тона и древесные оттенки. В послевкусии чувствуется приятный привкус специй и пряностей.</t>
        </r>
      </text>
    </comment>
    <comment ref="B79" authorId="0" shapeId="0" xr:uid="{00000000-0006-0000-0200-00003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 африканского кофе с умеренной кислотностью, средней крепостью и отчетливым шоколадно-молочным ароматом. Вкус бархатистый, обволакивающий с лёгкой пикантной остротой и шлейфом пряностей. В послевкусии чувствуется слабый цитрусовых оттенок и нотка лесных ягод.</t>
        </r>
      </text>
    </comment>
    <comment ref="B80" authorId="0" shapeId="0" xr:uid="{00000000-0006-0000-0200-00003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wanda Rugali, washed A2, crop 2017,  KL-84576; Кофе с сочной, цитрусовой, яркой кислонтостью и бархатистым, обволакивающим телом. В аромате и вкусе схожие нотки - слива, черная и красная смородина, чернослив</t>
        </r>
      </text>
    </comment>
    <comment ref="B81" authorId="0" shapeId="0" xr:uid="{00000000-0006-0000-0200-00003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Сальвадорские сорта имеют высокогорное происхождение - они растут на высоте 1500 м. У напитка яркий фруктово-цветочный аромат, шелковистый и нежный вкус, яркий и чистый букет без лишних примесей. Присутствует изящная и ненавязчивая цитрусовая кислинка.</t>
        </r>
      </text>
    </comment>
    <comment ref="B82" authorId="0" shapeId="0" xr:uid="{00000000-0006-0000-0200-00003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Сальвадорская Арабика Пакамара, характеризующаяся крупными зернами, выращивается в экологически безупречной среде -во влажном тропическом климате. Вкусхарактеризуются глубиной, многослойностью и уравновешенностью, а консистенция напитка- густотой. В послеувскусии- интересные фруктово- ягодные мотивы и заметная нотка миндального ореха</t>
        </r>
      </text>
    </comment>
    <comment ref="B83" authorId="0" shapeId="0" xr:uid="{00000000-0006-0000-0200-00003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Элитная африканская арабика, выращенная на склонах Килиманджаро. У напитка характерный многослойный, слегка вяжущий вкус с винными оттенками. Ароматный букет содержит запахи цветущего фруктового сада, ванили, пряностей. Послевкусие - долгое, с ненавязчивой ягодной кислинкой.</t>
        </r>
      </text>
    </comment>
    <comment ref="B84" authorId="0" shapeId="0" xr:uid="{00000000-0006-0000-0200-00003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 нежным фруктово-шоколадным ароматом и довольно высокой крепостью. Вкус плотный, насыщенный, богатый. Присутствует ощутимая кислинка, оставляющая в послевкусии приятный абрикосовый шлейф. Настой густой, но необычайно мягкий и шелковистый.</t>
        </r>
      </text>
    </comment>
    <comment ref="B85" authorId="0" shapeId="0" xr:uid="{00000000-0006-0000-0200-00003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Редкий сорт, выращенный на юге Эфиопии, на знаменитых плантациях Сидамо. Главная особенность напитка - яркий, глубокий и сочный вкус, в котором чувствуются нотки горького лимона и спелой малины. Послевкусие длительное, с неожиданными тонами специй и горького шоколада.</t>
        </r>
      </text>
    </comment>
    <comment ref="B87" authorId="0" shapeId="0" xr:uid="{00000000-0006-0000-0200-00003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добавлением кондитерского сиропа – уникальный купаж для ценителей всего яркого и необычного. Сладкий насыщенный вкус легендарного итальянского ликёра Амаретто с лёгкой миндальной горчинкой и длительным, густым послевкусием с ванильными нотками.</t>
        </r>
      </text>
    </comment>
    <comment ref="B88" authorId="0" shapeId="0" xr:uid="{00000000-0006-0000-0200-00004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Мягкий десертный кофе с ароматом молочной карамели. Нежный бархатистый вкус натуральной свежеобжаренной арабики в сочетании с карамельным кремом и длительное устойчивое сливочное послевкусие с лёгким, едва уловимым оттенком ванили</t>
        </r>
      </text>
    </comment>
    <comment ref="B89" authorId="0" shapeId="0" xr:uid="{00000000-0006-0000-0200-00004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Нежные ирландские сливки в комбинации с настоящей арабикой дают взрывной и одновременно лёгкий вкус с присутствием терпких ноток. Благодаря сливочной пенке напиток имеет приятную и необычную текстуру. Густой аромат удачно комбинируется с приятным молочным привкусом.</t>
        </r>
      </text>
    </comment>
    <comment ref="B90" authorId="0" shapeId="0" xr:uid="{00000000-0006-0000-0200-00004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Вкус натурального кофе гармонично дополнен апельсиновым ароматом. Напиток с яркими сливочными оттенками с приятным, нежным и длительным цитрусовым послевкусием. Для любителей экзотических и необычных сочетаний.</t>
        </r>
      </text>
    </comment>
    <comment ref="B91" authorId="0" shapeId="0" xr:uid="{00000000-0006-0000-0200-00004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свежей обжарки с ярким вкусом и слегка пряным ароматом тёмного баварского шоколада и ванили. Сладкий вкус удачно оттеняет и подчеркивает крепость настоящего кофе. Длительное и густое послевкусие с лёгкими ореховыми нотками. Напиток для любителей гармоничного, пикантного и яркого вкуса.</t>
        </r>
      </text>
    </comment>
    <comment ref="B92" authorId="0" shapeId="0" xr:uid="{00000000-0006-0000-0200-00004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Хотите ярких эмоций, вдохновения и экзотики? Тогда попробуйте новый кофе Банан!
Солирующая партия в этом ансамбле вкуса принадлежит всеми любимому
экзотическому фрукту. Вкус банана выгодно оттеняет насыщенный кофейный аромат.
Едва уловимые нотки карамели в партитуре придают этой симфонии завершенность и
изящество. Самый пасмурный день наполнится с этим напитком тропическим
солнцем, теплом и отличным настроением. Идеальный послеобеденный десерт.</t>
        </r>
      </text>
    </comment>
    <comment ref="B93" authorId="1" shapeId="0" xr:uid="{00000000-0006-0000-0200-000045000000}">
      <text>
        <r>
          <rPr>
            <b/>
            <sz val="9"/>
            <color indexed="81"/>
            <rFont val="Tahoma"/>
            <family val="2"/>
            <charset val="204"/>
          </rPr>
          <t>Традиционный аромат свежеиспеченных вафель с нотками карамели и ванили.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94" authorId="0" shapeId="0" xr:uid="{00000000-0006-0000-0200-00004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легендарного ирландского ликёра. Кофе свежей обжарки с насыщенным сливочным ароматом Бейлис и нежным, гармоничным карамельным вкусом. Мягкое и длительное ощущение на языке приятного молочного привкуса со слегка уловимым оттенком ванили. Отлично согревает в холода и дождливую погоду.</t>
        </r>
      </text>
    </comment>
    <comment ref="B95" authorId="0" shapeId="0" xr:uid="{00000000-0006-0000-0200-00004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вкус свежеобжаренного кофе в сочетании со сладким ароматом ванили и нежных сливок. Долгое густое послевкусие с оттенком горького шоколада. Десертный напиток «Ваниль» идеально подходит для завтрака или завершения ужина.</t>
        </r>
      </text>
    </comment>
    <comment ref="B96" authorId="0" shapeId="0" xr:uid="{00000000-0006-0000-0200-00004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ароматом ореховой ванили – образец гармоничного вкуса.
Ванильный шлейф удивительно мягко оттеняет традиционную кофейную горчинку, а
терпкость ореха придаёт вкусовой мелодии изысканность. Отличный способ
зарядиться бодростью на весь день, поднять настроение, пробудить вдохновение и
фантазию. С ванильно-ореховым кофе даже самый скромный завтрак станет
праздником!</t>
        </r>
      </text>
    </comment>
    <comment ref="B97" authorId="0" shapeId="0" xr:uid="{00000000-0006-0000-0200-00004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Выраженный сливочный вкус прекрасно оттеняет глубокий аромат натурального кофе. Приятный привкус топлёного молока с едва уловимыми шоколадными нотками. Напиток имеет нежную и лёгкую текстуру благодаря воздушной пенке. Приятный, длительный и слегка терпкий ванильный вкус на языке.</t>
        </r>
      </text>
    </comment>
    <comment ref="B98" authorId="0" shapeId="0" xr:uid="{00000000-0006-0000-0200-00004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Изысканный ванильно-сливочный вкус удачно подчеркивает горьковатый аромат арабики свежей обжарки. Вкусовая гамма дополняется нотками шоколада и миндаля. Необычайно густое послевкусие с выраженными нотками топлёного молока.</t>
        </r>
      </text>
    </comment>
    <comment ref="B99" authorId="0" shapeId="0" xr:uid="{00000000-0006-0000-0200-00004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свежей обжарки для ценителей благородного выдержанного виски. Яркий аромат знаменитого алкогольного напитка выгодно оттеняет вкус свежего кофе. Выраженный и характерный привкус ирландского виски с лёгкими ореховыми нотками.</t>
        </r>
      </text>
    </comment>
    <comment ref="B100" authorId="0" shapeId="0" xr:uid="{00000000-0006-0000-0200-00004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пикантным и глубоким вкусом спелой вишни в шоколадной глазури. Сладкий вкус гармонично оттеняет горькие нотки натурального кофе. Долгое и густое ягодно-шоколадное послевкусие, дополненное лёгкими ванильными нотками.</t>
        </r>
      </text>
    </comment>
    <comment ref="B101" authorId="0" shapeId="0" xr:uid="{00000000-0006-0000-0200-00004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вкус коньяка благородных сортов со вкусом сочной вишни. Шоколадно-ягодный аромат удачно дополняет запах настоящей арабики свежей обжарки. Приятный привкус спелых спелых ягод на языке с лёгким ванильным оттенком.</t>
        </r>
      </text>
    </comment>
    <comment ref="B102" authorId="0" shapeId="0" xr:uid="{00000000-0006-0000-0200-00004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для гурманов и ценителей необычных вкусовых ощущений. Тонкий и нежный, слегка терпкий привкус лесного ореха отлично комбинируется с ароматом натуральной арабики. Яркое и выраженное ореховое послевкусие с нотками шоколада.</t>
        </r>
      </text>
    </comment>
    <comment ref="B103" authorId="0" shapeId="0" xr:uid="{00000000-0006-0000-0200-00004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знаменитого французского ликёра Гран Марнье. В богатом букете вы найдёте узнаваемый вкус самого ликёра, привкус апельсина и ванили. Аромат Гран Марнье удачно оттеняет запах свежеобжаренного кофе. Приятная сладость на языке с горьковатым оттенком цитрусовой кожуры.</t>
        </r>
      </text>
    </comment>
    <comment ref="B104" authorId="0" shapeId="0" xr:uid="{00000000-0006-0000-0200-00005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со вкусом популярного итальянского десерта Забаглионе – идеальное окончание трапезы. Живой аромат кофе с новыми яркими оттенками креплёного белого вина и нежной сладостью взбитого мусса. Выраженное послевкусие с винными и шоколадными нотками и едва заметной кислинкой, придающей букету особенную пикантность.</t>
        </r>
      </text>
    </comment>
    <comment ref="B105" authorId="0" shapeId="0" xr:uid="{00000000-0006-0000-0200-00005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ярким ароматом свежеобжаренной арабики и вкусом спелой вишни с выраженными шоколадными нотками. Сладкое ощущение на языке с выраженной приятной кислинкой. Идеальный напиток для завтрака и окончания трапезы.</t>
        </r>
      </text>
    </comment>
    <comment ref="B106" authorId="0" shapeId="0" xr:uid="{00000000-0006-0000-0200-00005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любителей изысканных и необычных вкусовых сочетаний. Бесподобный яркий аромат сочетает в себе запах свежего кофе и вкус имбирного пряника. В букете присутствуют привкусы мускатного ореха, кардамона и гвоздики. Сладкое и приятное послевкусие с ванильными и ореховыми нотками.</t>
        </r>
      </text>
    </comment>
    <comment ref="B107" authorId="0" shapeId="0" xr:uid="{00000000-0006-0000-0200-00005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Нежный, мягкий и одновременно глубокий аромат ириса выгодно оттеняет крепость натурального кофе свежей обжарки. Приятный сливочный вкус с шоколадными нотками и долгий сладкий вкус на языке. Идеальный десертный кофе с лёгким бодрящим эффектом.</t>
        </r>
      </text>
    </comment>
    <comment ref="B108" authorId="0" shapeId="0" xr:uid="{00000000-0006-0000-0200-00005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Глубокий сливочный вкус удачно комбинируется с ароматом свежего южноамериканского кофе. В букете присутствуют яркие молочно-шоколадные нотки. Нежная текстура напитка достигается благодаря наличию густой ароматной пенки. Долгий и нежный привкус сливок на языке с оттенком лёгкой кофейной горчинки.</t>
        </r>
      </text>
    </comment>
    <comment ref="B109" authorId="0" shapeId="0" xr:uid="{00000000-0006-0000-0200-00005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и многослойный аромат свежих сливок и свежеобжаренной арабики. Глубокий и дерзкий вкус, знакомый всем любителям знаменитого ирландского ликера «Irish Cream», удачно дополнен шоколадно-ореховыми нотками. Длительное и приятное винно-сливочное послевкусие.</t>
        </r>
      </text>
    </comment>
    <comment ref="B110" authorId="0" shapeId="0" xr:uid="{00000000-0006-0000-0200-00005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по классическому итальянскому рецепту. Нежнейшая и густая молочная пенка, благодаря которой напиток долго не остывает, сохраняя свой аромат и глубокий шоколадно-кофейный сладкий вкус. Сливочная мягкость и крепость натурального кофе – безупречное сочетание, которое знают и любят во всём мире.</t>
        </r>
      </text>
    </comment>
    <comment ref="B111" authorId="0" shapeId="0" xr:uid="{00000000-0006-0000-0200-00005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Изящная комбинация приятной кофейной терпкости и фруктовой сладости кленового сиропа. Яркий многослойный аромат с оттенком нежной карамели и едва уловимой ореховой ноткой. Долгое густое сладкое послевкусие с капелькой приятной горчинки.</t>
        </r>
      </text>
    </comment>
    <comment ref="B112" authorId="0" shapeId="0" xr:uid="{00000000-0006-0000-0200-00005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летний вкус клубники со сливками удачно оттеняет терпкость свежей арабики. Кофе с неповторимым ягодным ароматом и приятными нотками эфирных масел. Густой и выраженный привкус спелых сочных ягод со слабым оттенком сливочной карамели. Напиток создаёт атмосферу цветущего фруктового сада и прекрасно согревает в холодное время года.</t>
        </r>
      </text>
    </comment>
    <comment ref="B113" authorId="0" shapeId="0" xr:uid="{00000000-0006-0000-0200-00005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добавление кокосового сиропа – напиток для любителей необычного и яркого вкуса. Нежный кокосовый аромат удачно дополняется ванильными и ореховыми нотками. Особую пикантность напитку придаёт густое и долгое послевкусие с лёгкой горчинкой.</t>
        </r>
      </text>
    </comment>
    <comment ref="B114" authorId="0" shapeId="0" xr:uid="{00000000-0006-0000-0200-00005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Свежеобжаренный кофе с нежным вкусом кокоса. Десертный напиток с ярким и необычным ароматом, в котором удачно комбинируется терпкость кофейных зерен, сладость кокоса и шоколадные нотки. Приятное сладкое послевкусие с выраженным оттенком ванили.</t>
        </r>
      </text>
    </comment>
    <comment ref="B115" authorId="0" shapeId="0" xr:uid="{00000000-0006-0000-0200-00005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понравится всем ценителям благородного коньяка. Настоящая южноамериканская арабика отлично взаимодействует с ярким и дерзким коньячным ароматом. Во вкусовом букете вы найдете приятные древесные нотки, ваниль и орех. Пряное ощущение на языке с выраженной горчинкой, смягченной сладостью.</t>
        </r>
      </text>
    </comment>
    <comment ref="B116" authorId="0" shapeId="0" xr:uid="{00000000-0006-0000-0200-00005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сочетающий в себе пикантность корицы и терпкий аромат настоящей арабики. В букете присутствуют выраженные пряные мотивы с лёгкой горчинкой, удачно оттеняющей сладкий вкус. Стойкое выраженное послевкусие с ощутимым шоколадным оттенком.</t>
        </r>
      </text>
    </comment>
    <comment ref="B117" authorId="0" shapeId="0" xr:uid="{00000000-0006-0000-0200-00005D000000}">
      <text>
        <r>
          <rPr>
            <sz val="9"/>
            <color indexed="81"/>
            <rFont val="Tahoma"/>
            <family val="2"/>
            <charset val="204"/>
          </rPr>
          <t>Крем-брюле. Насыщенный вкус натурального кофе в комбинации со вкусом и ароматом
знаменитого французского десерта. Нежная молочная пенка, карамельные тона и
нотки ванили придают напитку чувственность, яркость и выраженную
индивидуальность. Сливочный аромат, знакомый с детства, дополняется длительным
сладким послевкусием. Отличное начало дня и прекрасный десерт для окончания
трапезы.</t>
        </r>
      </text>
    </comment>
    <comment ref="B118" authorId="0" shapeId="0" xr:uid="{00000000-0006-0000-0200-00005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Терпкий и пикантный напиток с ярким ароматом фундука. Изящное соединение шоколадно-кофейных и ореховых тонов. Утонченные сладкие нотки ванили завершают необычный вкусовой букет. Идеальный кофе для завтрака и отличный десерт для завершения трапезы.</t>
        </r>
      </text>
    </comment>
    <comment ref="B119" authorId="0" shapeId="0" xr:uid="{00000000-0006-0000-0200-00005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Ликер Малибу (со вкусом известного ликера Малибу - сладкий, с выраженными тонами кокоса) </t>
        </r>
      </text>
    </comment>
    <comment ref="B120" authorId="0" shapeId="0" xr:uid="{00000000-0006-0000-0200-00006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Сочетание, уже полюбившееся всем гурманам и любителям необычных вкусовых сочетаний. Настоящий кофе свежей обжарки с добавлением натурального лимонного сиропа. Бодрящий напиток, дающий долгое чувство свежести. Характерное лимонное послевкусие с длительным ощущением прохлады на языке.</t>
        </r>
      </text>
    </comment>
    <comment ref="B121" authorId="0" shapeId="0" xr:uid="{00000000-0006-0000-0200-00006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Личи – напиток с ярко выраженным, сочным и экзотическим вкусом, в
котором присутствуют нотки винограда, а также свежая, чуть приторная, но
ненавязчивая сладость. Отлично подходит для окончания трапезы, гарантирует заряд
бодрости и хорошего настроения. Понравится тем, кто любит сочетать необычные
фруктовые ароматы с традиционной горчинкой кофейных зерен.</t>
        </r>
      </text>
    </comment>
    <comment ref="B122" authorId="0" shapeId="0" xr:uid="{00000000-0006-0000-0200-00006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напиток для ценителей мягкого и свежего ягодного вкуса. Взаимодействие сочных ягод малины, сливок и свежеобжаренных кофейных зерен даёт неподражаемый эффект - такой кофе хочется пить долго, небольшими глотками и в полном расслаблении. Идеальный десерт после лёгкой трапезы.</t>
        </r>
      </text>
    </comment>
    <comment ref="B123" authorId="0" shapeId="0" xr:uid="{00000000-0006-0000-0200-00006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Марципан – знаменитый десерт, приготовленный из миндаля (или других орехов) и
сахарной пудры. Сочетание этого лакомства с натуральным свежеобжаренным кофе
даёт неповторимый эффект: ореховый вкус, горечь кофейных зерен и ванильная
сладость дополняют друг друга и составляют уникальный букет. Благородный, теплый,
нежный и ароматный напиток придётся по вкусу самым взыскательным кофейным
гурманам.</t>
        </r>
      </text>
    </comment>
    <comment ref="B124" authorId="0" shapeId="0" xr:uid="{00000000-0006-0000-0200-00006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этом купаже в идеальных пропорциях сочетаются три основных компонента: натуральный мёд, кофе свежей обжарки, миндаль. Горьковатый ореховый вкус придаёт букету особую пикантность и дерзость. Напиток заряжает энергией, стимулирует и отлично снимает усталость.</t>
        </r>
      </text>
    </comment>
    <comment ref="B125" authorId="0" shapeId="0" xr:uid="{00000000-0006-0000-0200-00006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Высококачественный натуральный кофе с горьковатым привкусом миндаля. Выразительный ореховый аромат с едва уловимыми шоколадными нотками придаёт напитку особое изящество. Тонкое фруктовое послевкусие и приятная горчинка на языке.</t>
        </r>
      </text>
    </comment>
    <comment ref="B126" authorId="0" shapeId="0" xr:uid="{00000000-0006-0000-0200-00006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Миндальный бисквит
Для любителей необычных вкусовых сочетаний: классическая горечь арабики и
нежность миндального бисквита. Ванильные тона дополняются выраженным
ароматом миндального ореха. Наслаждаться этим напитком особенно приятно в
холода, закутавшись в теплый плед и расположившись с книгой в любимом кресле.
Каждый глоток сопровождается длительным ванильно-ореховым послевкусием.</t>
        </r>
      </text>
    </comment>
    <comment ref="B127" authorId="0" shapeId="0" xr:uid="{00000000-0006-0000-0200-00006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Основные черты этого напитка - необыкновенная мягкость, нежнейшая пенка и выраженный сливочный вкус. Приятный молочный аромат выгодно контрастирует с крепостью и терпкостью арабики свежей обжарки. Длительный сладкое послевкусие с шоколадными нотками.</t>
        </r>
      </text>
    </comment>
    <comment ref="B128" authorId="0" shapeId="0" xr:uid="{00000000-0006-0000-0200-00006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Выразительный букет этого напитка составляют 3 основных компонента: натуральный кофе свежей обжарки, ваниль и нежный шоколад. Плотный и густой шоколадный вкус приятно гармонирует с кофейной терпкостью и дополняется лёгкими нотками экзотических цветов и фруктов. Прекрасный выбор для завтрака и десерта.</t>
        </r>
      </text>
    </comment>
    <comment ref="B129" authorId="0" shapeId="0" xr:uid="{00000000-0006-0000-0200-000069000000}">
      <text>
        <r>
          <rPr>
            <sz val="9"/>
            <color indexed="81"/>
            <rFont val="Tahoma"/>
            <family val="2"/>
            <charset val="204"/>
          </rPr>
          <t>• Нуга – отборная арабика плюс нежная нуга: дуэт, который никого не оставит равнодушным.</t>
        </r>
      </text>
    </comment>
    <comment ref="B130" authorId="0" shapeId="0" xr:uid="{00000000-0006-0000-0200-00006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Бодрящий кофейный аромат в этом купаже взаимодействует с неповторимым вкусом детства. Свежее овсяное печенье, терпкость, выраженная горчинка и едва уловимые шоколадные нотки. Сладковатое послевкусие с ванильным оттенком. Отличный десертный напиток, в меру бодрящий и крепкий.</t>
        </r>
      </text>
    </comment>
    <comment ref="B131" authorId="0" shapeId="0" xr:uid="{00000000-0006-0000-0200-00006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Итальянцы знают толк в десертах и лакомствах. Те, кто хотя бы раз в жизни пробовал
итальянский рождественский пирог Паннетоне, никогда не забудут его нежного
фруктового вкуса. Это готовый десертный напиток, который подходит как для
завершения трапезы, так и для «сольного» употребления. Главные характеристики
этого кофе – теплота, благородство, тонкость и насыщенность вкусового букета.</t>
        </r>
      </text>
    </comment>
    <comment ref="B132" authorId="0" shapeId="0" xr:uid="{00000000-0006-0000-0200-00006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Арабика свежей обжарки со вкусом пломбира. Напиток для любителей необычных миксов. Вкуснейшая пенка и многослойный аромат, в котором в равной степени присутствуют кофе, свежее мороженое, молоко. Длительный сладкий привкус на языке с явным и густым сливочным оттенком.</t>
        </r>
      </text>
    </comment>
    <comment ref="B133" authorId="0" shapeId="0" xr:uid="{00000000-0006-0000-0200-00006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Пралине
Десертный напиток для любителей необычных вкусовых сочетаний. Согласно легенде,
знаменитые французские конфеты Пралине изобрели совершенно случайно. В
классическом рецепте этого лакомства 3 основных ингредиента – орехи, сахарный
сироп, шоколад. Все эти составляющие отчетливо ощущаются в кофе Пралине и
дополняются сливочными, ванильными и карамельными нотками.</t>
        </r>
      </text>
    </comment>
    <comment ref="B134" authorId="0" shapeId="0" xr:uid="{00000000-0006-0000-0200-00006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со знаменитым ароматом конфет рафаэлло. Нежный приятный вкус кокоса и терпкость натурального кофе свежей обжарки дают безупречное сочетание. Длительное кокосовое послевкусие с едва уловимым ванильным шлейфом.</t>
        </r>
      </text>
    </comment>
    <comment ref="B135" authorId="0" shapeId="0" xr:uid="{00000000-0006-0000-0200-00006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в котором терпкость настоящего южноамериканского кофе изящно комбинируется со вкусом домашней выпечки. Аромат свежего пудинга с воздушными нотками ванили и корицы. Лёгкое пряное послевкусие с едва уловимым фруктовым шлейфом. Отличный десерт для завершения трапезы.</t>
        </r>
      </text>
    </comment>
    <comment ref="B136" authorId="0" shapeId="0" xr:uid="{00000000-0006-0000-0200-00007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кубинского рома. Терпкий горьковатый вкус настоящего южноамериканского кофе гармонично комбинируется с пьянящим ароматом рома. Букет дополняют шоколадно-карамельные нотки, дающие приятный привкус на языке. Изысканный десерт для окончания лёгкой трапезы.</t>
        </r>
      </text>
    </comment>
    <comment ref="B137" authorId="0" shapeId="0" xr:uid="{00000000-0006-0000-0200-000071000000}">
      <text>
        <r>
          <rPr>
            <sz val="9"/>
            <color indexed="81"/>
            <rFont val="Tahoma"/>
            <family val="2"/>
            <charset val="204"/>
          </rPr>
          <t>• Сабайон – необычный и в то же время удивительно гармоничный вкус знаменитого итальянского десерта: винные нотки, аромат корицы и незабываемое ощущение праздника.</t>
        </r>
      </text>
    </comment>
    <comment ref="B138" authorId="0" shapeId="0" xr:uid="{00000000-0006-0000-0200-00007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 себе бесконечную свежесть апельсина, аромат горького шоколада и выраженный вкус кофейных зерен свежей обжарки. Необычный вкусовой букет дополняют нотки натуральных эфирных масел. Напиток хорошо тонизирует и оставляет на языке долгий и глубокий цитрусовый привкус.</t>
        </r>
      </text>
    </comment>
    <comment ref="B139" authorId="0" shapeId="0" xr:uid="{00000000-0006-0000-0200-00007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который можно пить утром для заряда бодрости или употреблять в качестве изящного завершения сытного обеда. Любимый всеми сливочный вкус приятно оттеняет терпкость натурального кофе. В букете присутствуют слабые шоколадные нотки и оттенок ирландского ликера “Айриш крим”.</t>
        </r>
      </text>
    </comment>
    <comment ref="B140" authorId="0" shapeId="0" xr:uid="{00000000-0006-0000-0200-00007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Деликатный и нежный купаж для любителей мягкого и расслабляющего вкуса. Горчинка натуральной арабики изящно завуалирована густым сливочно-ванильным ароматом. Лёгкий шлейф шоколада и приятный сладковато-терпкий карамельный привкус на языке.</t>
        </r>
      </text>
    </comment>
    <comment ref="B143" authorId="0" shapeId="0" xr:uid="{00000000-0006-0000-0200-000075000000}">
      <text>
        <r>
          <rPr>
            <sz val="9"/>
            <color indexed="81"/>
            <rFont val="Tahoma"/>
            <family val="2"/>
            <charset val="204"/>
          </rPr>
          <t>• Страчиателла – нежнейший десертный напиток: кофе с ароматом классического итальянского мороженого, новинка, доступная только клиентам нашего магазина.</t>
        </r>
      </text>
    </comment>
    <comment ref="B144" authorId="0" shapeId="0" xr:uid="{00000000-0006-0000-0200-00007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Любители итальянского десерта тирамису с удовольствием попробуют этот полувоздушный и оригинальный напиток. Комбинация свежего бисквита, знаменитого сыра маскарпоне и нежнейшего натурального шоколада. Густой, многослойный и удивительно гармоничный вкус с долгим ощущением приятной сладости на языке.</t>
        </r>
      </text>
    </comment>
    <comment ref="B145" authorId="0" shapeId="0" xr:uid="{00000000-0006-0000-0200-00007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сорт вернёт вас в беззаботное детство и подарит неповторимое ощущение уюта и тепла. Мягкий и согревающий аромат топлёного молока изящно взаимодействует со вкусом настоящей арабики свежей обжарки. Довершает букет лёгкий шоколадный шлейф.</t>
        </r>
      </text>
    </comment>
    <comment ref="B146" authorId="0" shapeId="0" xr:uid="{00000000-0006-0000-0200-00007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лучших сортов арабики, ароматизированная натуральными эфирными маслами. Традиционная горечь кофе в этом напитке мягко приглушается сладким вкусом карамели и ванильно-ореховыми ароматом. Приятный и долгий привкус сливочных ирисок на языке. Напиток отлично тонизирует и снимает усталость.</t>
        </r>
      </text>
    </comment>
    <comment ref="B147" authorId="0" shapeId="0" xr:uid="{00000000-0006-0000-0200-000079000000}">
      <text>
        <r>
          <rPr>
            <sz val="9"/>
            <color indexed="81"/>
            <rFont val="Tahoma"/>
            <family val="2"/>
            <charset val="204"/>
          </rPr>
          <t>• Тоффи карамельный – сливочные ириски создают знакомый с детства, гармоничный, очень «домашний» вкус. Идеальный напиток для десерта.</t>
        </r>
      </text>
    </comment>
    <comment ref="B148" authorId="0" shapeId="0" xr:uid="{00000000-0006-0000-0200-00007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свежеобжаренный кофе с медовым сиропом и выраженным ароматом восточных сладостей. Вкусовой букет дополняется воздушными цветочными нотками и пряными оттенками, в которых ваниль смешивается с корицей. Бесконечно долгое сладкое послевкусие с приятной горчинкой.</t>
        </r>
      </text>
    </comment>
    <comment ref="B149" authorId="1" shapeId="0" xr:uid="{00000000-0006-0000-0200-00007B000000}">
      <text>
        <r>
          <rPr>
            <b/>
            <sz val="9"/>
            <color indexed="81"/>
            <rFont val="Tahoma"/>
            <family val="2"/>
            <charset val="204"/>
          </rPr>
          <t>Орехоподобный аромат со сливочными и фруктовыми нотками.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50" authorId="0" shapeId="0" xr:uid="{00000000-0006-0000-0200-00007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Букет этого десертного напитка имеет три главных составляющих: сладкий обволакивающий аромат ванили, горечь натурального шоколада и терпкость свежеобжаренной арабики. Лёгкий шлейф корицы и какао дополняют нестандартное и изящное сочетание. Удивительно нежная текстура и приятное пряное послевкусие.</t>
        </r>
      </text>
    </comment>
    <comment ref="B151" authorId="1" shapeId="0" xr:uid="{00000000-0006-0000-0200-00007D000000}">
      <text>
        <r>
          <rPr>
            <b/>
            <sz val="9"/>
            <color indexed="81"/>
            <rFont val="Tahoma"/>
            <family val="2"/>
            <charset val="204"/>
          </rPr>
          <t>Необычное сочетание сладости карамели и морской соли, так полюбившееся в последнее время.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52" authorId="0" shapeId="0" xr:uid="{00000000-0006-0000-0200-00007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Оригинальная вкусовая палитра этого напитка состоит из аромата виски, нежных сливок и лёгкого привкуса знаменитого ирландского ликёра “Irish Cream”. Дополняют необычное сочетание нотки ванили, какао и молочного шоколада. Мягкая своеобразная текстура и приятное карамельное послевкусие.</t>
        </r>
      </text>
    </comment>
    <comment ref="B153" authorId="1" shapeId="0" xr:uid="{00000000-0006-0000-0200-00007F000000}">
      <text>
        <r>
          <rPr>
            <b/>
            <sz val="9"/>
            <color indexed="81"/>
            <rFont val="Tahoma"/>
            <family val="2"/>
            <charset val="204"/>
          </rPr>
          <t>Ощутите вкус традиционного десерта с нотками сливок, ванили и свежей выпечки.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54" authorId="0" shapeId="0" xr:uid="{00000000-0006-0000-0200-00008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Настоящий подарок для тех, кто любит вишневый ликёр. Оригинальный и пикантный микс, в котором классическая горечь арабики встречается с ароматом и вкусом спелых ягод. Кофейно-шоколадное послевкусие с умеренной кислинкой. Бодрящий эффект и отличное настроение.</t>
        </r>
      </text>
    </comment>
    <comment ref="B155" authorId="0" shapeId="0" xr:uid="{00000000-0006-0000-0200-00008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Классическая вкусовая комбинация - свежеобжаренный натуральный кофе и настоящий молочный шоколад. Терпкость и горчинка кофейных зерен взаимодействует со сливочной игривой сладостью, что даёт необычайно гармоничный вкусовой эффект. Обволакивающий, глубокий вкус с едва заметными переливами какао. Лёгкий шлейф пряностей завершает букет.</t>
        </r>
      </text>
    </comment>
    <comment ref="B156" authorId="0" shapeId="0" xr:uid="{00000000-0006-0000-0200-00008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аромат настоящего кофе свежей обжарки гармонично вплетены нежные сливочно-шоколадные и ванильные нотки. Удивительно тёплый, обволакивающий и уютный напиток с длительным и густым молочно-карамельным послевкусием. Отлично согревает в холода и дождливую погоду.</t>
        </r>
      </text>
    </comment>
    <comment ref="B157" authorId="0" shapeId="0" xr:uid="{00000000-0006-0000-0200-00008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напиток с дерзким и насыщенным горьковатым миндальным ароматом. Шоколад выгодно оттеняет ореховый вкус и терпкость настоящего кофе. Пряные нотки придают пикантности. Отличный баланс крепости, глубокий, сложный и постепенно раскрывающийся букет. Интересное миндальное послевкусие с тонкой фруктовой ноткой.</t>
        </r>
      </text>
    </comment>
    <comment ref="B158" authorId="0" shapeId="0" xr:uid="{00000000-0006-0000-0200-00008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Согревающий, густой и ароматный напиток со вкусом сливочных ирисок и нежного молочного шоколада. Мягчайшая, слегка пенистая текстура, насыщенный и сложносоставной вкусовой букет. Выразительный карамельный привкус на языке, который заставит вас улыбаться.</t>
        </r>
      </text>
    </comment>
    <comment ref="B159" authorId="0" shapeId="0" xr:uid="{00000000-0006-0000-0200-00008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для утонченных гурманов и ценителей оригинальных вкусовых комбинаций. Густой, обволакивающий и уютный вкус шоколада встречается в этом напитке с традиционной кофейной терпкостью. Букет изящно и гармонично дополняется привкусом трюфелей и лёгким пряным шлейфом.</t>
        </r>
      </text>
    </comment>
    <comment ref="B160" authorId="0" shapeId="0" xr:uid="{00000000-0006-0000-0200-00008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необычных вкусовых комбинаций. Аромат натуральных кофейных зерен свежей обжарки сочетается со сладостью молочного шоколада и дополняется ярким вкусом ореха и кардамона. Завершает гармонию насыщенное пряное послевкусие. Отличный выбор для завтрака и десерта.</t>
        </r>
      </text>
    </comment>
    <comment ref="B169" authorId="0" shapeId="0" xr:uid="{00000000-0006-0000-0200-00008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добавлением кондитерского сиропа – уникальный купаж для ценителей всего яркого и необычного. Сладкий насыщенный вкус легендарного итальянского ликёра Амаретто с лёгкой миндальной горчинкой и длительным, густым послевкусием с ванильными нотками.</t>
        </r>
      </text>
    </comment>
    <comment ref="B170" authorId="0" shapeId="0" xr:uid="{00000000-0006-0000-0200-00008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Мягкий десертный кофе с ароматом молочной карамели. Нежный бархатистый вкус натуральной свежеобжаренной арабики в сочетании с карамельным кремом и длительное устойчивое сливочное послевкусие с лёгким, едва уловимым оттенком ванили</t>
        </r>
      </text>
    </comment>
    <comment ref="B171" authorId="0" shapeId="0" xr:uid="{00000000-0006-0000-0200-000089000000}">
      <text>
        <r>
          <rPr>
            <b/>
            <sz val="9"/>
            <color indexed="81"/>
            <rFont val="Tahoma"/>
            <family val="2"/>
            <charset val="204"/>
          </rPr>
          <t xml:space="preserve">Английские сливки – терпкий кофе, оттененный мягким вкусом «Бейлиса» и смягченный нежностью свежих сливок. </t>
        </r>
      </text>
    </comment>
    <comment ref="B172" authorId="0" shapeId="0" xr:uid="{00000000-0006-0000-0200-00008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Вкус натурального кофе гармонично дополнен апельсиновым ароматом. Напиток с яркими сливочными оттенками с приятным, нежным и длительным цитрусовым послевкусием. Для любителей экзотических и необычных сочетаний.</t>
        </r>
      </text>
    </comment>
    <comment ref="B173" authorId="0" shapeId="0" xr:uid="{00000000-0006-0000-0200-00008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свежей обжарки с ярким вкусом и слегка пряным ароматом тёмного баварского шоколада и ванили. Сладкий вкус удачно оттеняет и подчеркивает крепость настоящего кофе. Длительное и густое послевкусие с лёгкими ореховыми нотками. Напиток для любителей гармоничного, пикантного и яркого вкуса.</t>
        </r>
      </text>
    </comment>
    <comment ref="B174" authorId="0" shapeId="0" xr:uid="{00000000-0006-0000-0200-00008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Хотите ярких эмоций, вдохновения и экзотики? Тогда попробуйте новый кофе Банан!
Солирующая партия в этом ансамбле вкуса принадлежит всеми любимому
экзотическому фрукту. Вкус банана выгодно оттеняет насыщенный кофейный аромат.
Едва уловимые нотки карамели в партитуре придают этой симфонии завершенность и
изящество. Самый пасмурный день наполнится с этим напитком тропическим
солнцем, теплом и отличным настроением. Идеальный послеобеденный десерт.</t>
        </r>
      </text>
    </comment>
    <comment ref="B175" authorId="1" shapeId="0" xr:uid="{00000000-0006-0000-0200-00008D000000}">
      <text>
        <r>
          <rPr>
            <b/>
            <sz val="9"/>
            <color indexed="81"/>
            <rFont val="Tahoma"/>
            <family val="2"/>
            <charset val="204"/>
          </rPr>
          <t xml:space="preserve">Традиционный аромат свежеиспеченных вафель с нотками карамели и ванили.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76" authorId="0" shapeId="0" xr:uid="{00000000-0006-0000-0200-00008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легендарного ирландского ликёра. Кофе свежей обжарки с насыщенным сливочным ароматом Бейлис и нежным, гармоничным карамельным вкусом. Мягкое и длительное ощущение на языке приятного молочного привкуса со слегка уловимым оттенком ванили. Отлично согревает в холода и дождливую погоду.</t>
        </r>
      </text>
    </comment>
    <comment ref="B177" authorId="0" shapeId="0" xr:uid="{00000000-0006-0000-0200-00008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вкус свежеобжаренного кофе в сочетании со сладким ароматом ванили и нежных сливок. Долгое густое послевкусие с оттенком горького шоколада. Десертный напиток «Ваниль» идеально подходит для завтрака или завершения ужина.</t>
        </r>
      </text>
    </comment>
    <comment ref="B178" authorId="0" shapeId="0" xr:uid="{00000000-0006-0000-0200-00009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ароматом ореховой ванили – образец гармоничного вкуса.
Ванильный шлейф удивительно мягко оттеняет традиционную кофейную горчинку, а
терпкость ореха придаёт вкусовой мелодии изысканность. Отличный способ
зарядиться бодростью на весь день, поднять настроение, пробудить вдохновение и
фантазию. С ванильно-ореховым кофе даже самый скромный завтрак станет
праздником!</t>
        </r>
      </text>
    </comment>
    <comment ref="B179" authorId="0" shapeId="0" xr:uid="{00000000-0006-0000-0200-00009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Выраженный сливочный вкус прекрасно оттеняет глубокий аромат натурального кофе. Приятный привкус топлёного молока с едва уловимыми шоколадными нотками. Напиток имеет нежную и лёгкую текстуру благодаря воздушной пенке. Приятный, длительный и слегка терпкий ванильный вкус на языке.</t>
        </r>
      </text>
    </comment>
    <comment ref="B180" authorId="0" shapeId="0" xr:uid="{00000000-0006-0000-0200-00009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Изысканный ванильно-сливочный вкус удачно подчеркивает горьковатый аромат арабики свежей обжарки. Вкусовая гамма дополняется нотками шоколада и миндаля. Необычайно густое послевкусие с выраженными нотками топлёного молока.</t>
        </r>
      </text>
    </comment>
    <comment ref="B181" authorId="0" shapeId="0" xr:uid="{00000000-0006-0000-0200-00009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свежей обжарки для ценителей благородного выдержанного виски. Яркий аромат знаменитого алкогольного напитка выгодно оттеняет вкус свежего кофе. Выраженный и характерный привкус ирландского виски с лёгкими ореховыми нотками.</t>
        </r>
      </text>
    </comment>
    <comment ref="B182" authorId="0" shapeId="0" xr:uid="{00000000-0006-0000-0200-00009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пикантным и глубоким вкусом спелой вишни в шоколадной глазури. Сладкий вкус гармонично оттеняет горькие нотки натурального кофе. Долгое и густое ягодно-шоколадное послевкусие, дополненное лёгкими ванильными нотками.</t>
        </r>
      </text>
    </comment>
    <comment ref="B183" authorId="0" shapeId="0" xr:uid="{00000000-0006-0000-0200-00009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вкус коньяка благородных сортов со вкусом сочной вишни. Шоколадно-ягодный аромат удачно дополняет запах настоящей арабики свежей обжарки. Приятный привкус спелых спелых ягод на языке с лёгким ванильным оттенком.</t>
        </r>
      </text>
    </comment>
    <comment ref="B184" authorId="0" shapeId="0" xr:uid="{00000000-0006-0000-0200-00009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для гурманов и ценителей необычных вкусовых ощущений. Тонкий и нежный, слегка терпкий привкус лесного ореха отлично комбинируется с ароматом натуральной арабики. Яркое и выраженное ореховое послевкусие с нотками шоколада.</t>
        </r>
      </text>
    </comment>
    <comment ref="B185" authorId="0" shapeId="0" xr:uid="{00000000-0006-0000-0200-00009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знаменитого французского ликёра Гран Марнье. В богатом букете вы найдёте узнаваемый вкус самого ликёра, привкус апельсина и ванили. Аромат Гран Марнье удачно оттеняет запах свежеобжаренного кофе. Приятная сладость на языке с горьковатым оттенком цитрусовой кожуры.</t>
        </r>
      </text>
    </comment>
    <comment ref="B186" authorId="0" shapeId="0" xr:uid="{00000000-0006-0000-0200-00009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со вкусом популярного итальянского десерта Забаглионе – идеальное окончание трапезы. Живой аромат кофе с новыми яркими оттенками креплёного белого вина и нежной сладостью взбитого мусса. Выраженное послевкусие с винными и шоколадными нотками и едва заметной кислинкой, придающей букету особенную пикантность.</t>
        </r>
      </text>
    </comment>
    <comment ref="B187" authorId="0" shapeId="0" xr:uid="{00000000-0006-0000-0200-00009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с ярким ароматом свежеобжаренной арабики и вкусом спелой вишни с выраженными шоколадными нотками. Сладкое ощущение на языке с выраженной приятной кислинкой. Идеальный напиток для завтрака и окончания трапезы.</t>
        </r>
      </text>
    </comment>
    <comment ref="B188" authorId="0" shapeId="0" xr:uid="{00000000-0006-0000-0200-00009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Для любителей изысканных и необычных вкусовых сочетаний. Бесподобный яркий аромат сочетает в себе запах свежего кофе и вкус имбирного пряника. В букете присутствуют привкусы мускатного ореха, кардамона и гвоздики. Сладкое и приятное послевкусие с ванильными и ореховыми нотками.</t>
        </r>
      </text>
    </comment>
    <comment ref="B189" authorId="0" shapeId="0" xr:uid="{00000000-0006-0000-0200-00009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Нежный, мягкий и одновременно глубокий аромат ириса выгодно оттеняет крепость натурального кофе свежей обжарки. Приятный сливочный вкус с шоколадными нотками и долгий сладкий вкус на языке. Идеальный десертный кофе с лёгким бодрящим эффектом.</t>
        </r>
      </text>
    </comment>
    <comment ref="B190" authorId="0" shapeId="0" xr:uid="{00000000-0006-0000-0200-00009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Глубокий сливочный вкус удачно комбинируется с ароматом свежего южноамериканского кофе. В букете присутствуют яркие молочно-шоколадные нотки. Нежная текстура напитка достигается благодаря наличию густой ароматной пенки. Долгий и нежный привкус сливок на языке с оттенком лёгкой кофейной горчинки.</t>
        </r>
      </text>
    </comment>
    <comment ref="B191" authorId="0" shapeId="0" xr:uid="{00000000-0006-0000-0200-00009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Яркий и многослойный аромат свежих сливок и свежеобжаренной арабики. Глубокий и дерзкий вкус, знакомый всем любителям знаменитого ирландского ликера «Irish Cream», удачно дополнен шоколадно-ореховыми нотками. Длительное и приятное винно-сливочное послевкусие.</t>
        </r>
      </text>
    </comment>
    <comment ref="B192" authorId="0" shapeId="0" xr:uid="{00000000-0006-0000-0200-00009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Кофе по классическому итальянскому рецепту. Нежнейшая и густая молочная пенка, благодаря которой напиток долго не остывает, сохраняя свой аромат и глубокий шоколадно-кофейный сладкий вкус. Сливочная мягкость и крепость натурального кофе – безупречное сочетание, которое знают и любят во всём мире.</t>
        </r>
      </text>
    </comment>
    <comment ref="B193" authorId="0" shapeId="0" xr:uid="{00000000-0006-0000-0200-00009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Изящная комбинация приятной кофейной терпкости и фруктовой сладости кленового сиропа. Яркий многослойный аромат с оттенком нежной карамели и едва уловимой ореховой ноткой. Долгое густое сладкое послевкусие с капелькой приятной горчинки.</t>
        </r>
      </text>
    </comment>
    <comment ref="B194" authorId="0" shapeId="0" xr:uid="{00000000-0006-0000-0200-0000A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летний вкус клубники со сливками удачно оттеняет терпкость свежей арабики. Кофе с неповторимым ягодным ароматом и приятными нотками эфирных масел. Густой и выраженный привкус спелых сочных ягод со слабым оттенком сливочной карамели. Напиток создаёт атмосферу цветущего фруктового сада и прекрасно согревает в холодное время года.</t>
        </r>
      </text>
    </comment>
    <comment ref="B195" authorId="0" shapeId="0" xr:uid="{00000000-0006-0000-0200-0000A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кофе с добавление кокосового сиропа – напиток для любителей необычного и яркого вкуса. Нежный кокосовый аромат удачно дополняется ванильными и ореховыми нотками. Особую пикантность напитку придаёт густое и долгое послевкусие с лёгкой горчинкой.</t>
        </r>
      </text>
    </comment>
    <comment ref="B196" authorId="0" shapeId="0" xr:uid="{00000000-0006-0000-0200-0000A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Свежеобжаренный кофе с нежным вкусом кокоса. Десертный напиток с ярким и необычным ароматом, в котором удачно комбинируется терпкость кофейных зерен, сладость кокоса и шоколадные нотки. Приятное сладкое послевкусие с выраженным оттенком ванили.</t>
        </r>
      </text>
    </comment>
    <comment ref="B197" authorId="0" shapeId="0" xr:uid="{00000000-0006-0000-0200-0000A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понравится всем ценителям благородного коньяка. Настоящая южноамериканская арабика отлично взаимодействует с ярким и дерзким коньячным ароматом. Во вкусовом букете вы найдете приятные древесные нотки, ваниль и орех. Пряное ощущение на языке с выраженной горчинкой, смягченной сладостью.</t>
        </r>
      </text>
    </comment>
    <comment ref="B198" authorId="0" shapeId="0" xr:uid="{00000000-0006-0000-0200-0000A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сочетающий в себе пикантность корицы и терпкий аромат настоящей арабики. В букете присутствуют выраженные пряные мотивы с лёгкой горчинкой, удачно оттеняющей сладкий вкус. Стойкое выраженное послевкусие с ощутимым шоколадным оттенком.</t>
        </r>
      </text>
    </comment>
    <comment ref="B199" authorId="0" shapeId="0" xr:uid="{00000000-0006-0000-0200-0000A5000000}">
      <text>
        <r>
          <rPr>
            <sz val="9"/>
            <color indexed="81"/>
            <rFont val="Tahoma"/>
            <family val="2"/>
            <charset val="204"/>
          </rPr>
          <t>Крем-брюле. Насыщенный вкус натурального кофе в комбинации со вкусом и ароматом
знаменитого французского десерта. Нежная молочная пенка, карамельные тона и
нотки ванили придают напитку чувственность, яркость и выраженную
индивидуальность. Сливочный аромат, знакомый с детства, дополняется длительным
сладким послевкусием. Отличное начало дня и прекрасный десерт для окончания
трапезы.</t>
        </r>
      </text>
    </comment>
    <comment ref="B200" authorId="0" shapeId="0" xr:uid="{00000000-0006-0000-0200-0000A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Терпкий и пикантный напиток с ярким ароматом фундука. Изящное соединение шоколадно-кофейных и ореховых тонов. Утонченные сладкие нотки ванили завершают необычный вкусовой букет. Идеальный кофе для завтрака и отличный десерт для завершения трапезы.</t>
        </r>
      </text>
    </comment>
    <comment ref="B201" authorId="0" shapeId="0" xr:uid="{00000000-0006-0000-0200-0000A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Ликер Малибу (со вкусом известного ликера Малибу - сладкий, с выраженными тонами кокоса) </t>
        </r>
      </text>
    </comment>
    <comment ref="B202" authorId="0" shapeId="0" xr:uid="{00000000-0006-0000-0200-0000A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Сочетание, уже полюбившееся всем гурманам и любителям необычных вкусовых сочетаний. Настоящий кофе свежей обжарки с добавлением натурального лимонного сиропа. Бодрящий напиток, дающий долгое чувство свежести. Характерное лимонное послевкусие с длительным ощущением прохлады на языке.</t>
        </r>
      </text>
    </comment>
    <comment ref="B203" authorId="0" shapeId="0" xr:uid="{00000000-0006-0000-0200-0000A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кофе Личи – напиток с ярко выраженным, сочным и экзотическим вкусом, в
котором присутствуют нотки винограда, а также свежая, чуть приторная, но
ненавязчивая сладость. Отлично подходит для окончания трапезы, гарантирует заряд
бодрости и хорошего настроения. Понравится тем, кто любит сочетать необычные
фруктовые ароматы с традиционной горчинкой кофейных зерен.</t>
        </r>
      </text>
    </comment>
    <comment ref="B204" authorId="0" shapeId="0" xr:uid="{00000000-0006-0000-0200-0000A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Нежнейший напиток для ценителей мягкого и свежего ягодного вкуса. Взаимодействие сочных ягод малины, сливок и свежеобжаренных кофейных зерен даёт неподражаемый эффект - такой кофе хочется пить долго, небольшими глотками и в полном расслаблении. Идеальный десерт после лёгкой трапезы.</t>
        </r>
      </text>
    </comment>
    <comment ref="B205" authorId="0" shapeId="0" xr:uid="{00000000-0006-0000-0200-0000A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Марципан – знаменитый десерт, приготовленный из миндаля (или других орехов) и
сахарной пудры. Сочетание этого лакомства с натуральным свежеобжаренным кофе
даёт неповторимый эффект: ореховый вкус, горечь кофейных зерен и ванильная
сладость дополняют друг друга и составляют уникальный букет. Благородный, теплый,
нежный и ароматный напиток придётся по вкусу самым взыскательным кофейным
гурманам.</t>
        </r>
      </text>
    </comment>
    <comment ref="B206" authorId="0" shapeId="0" xr:uid="{00000000-0006-0000-0200-0000A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этом купаже в идеальных пропорциях сочетаются три основных компонента: натуральный мёд, кофе свежей обжарки, миндаль. Горьковатый ореховый вкус придаёт букету особую пикантность и дерзость. Напиток заряжает энергией, стимулирует и отлично снимает усталость.</t>
        </r>
      </text>
    </comment>
    <comment ref="B207" authorId="0" shapeId="0" xr:uid="{00000000-0006-0000-0200-0000A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Высококачественный натуральный кофе с горьковатым привкусом миндаля. Выразительный ореховый аромат с едва уловимыми шоколадными нотками придаёт напитку особое изящество. Тонкое фруктовое послевкусие и приятная горчинка на языке.</t>
        </r>
      </text>
    </comment>
    <comment ref="B208" authorId="0" shapeId="0" xr:uid="{00000000-0006-0000-0200-0000A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Миндальный бисквит
Для любителей необычных вкусовых сочетаний: классическая горечь арабики и
нежность миндального бисквита. Ванильные тона дополняются выраженным
ароматом миндального ореха. Наслаждаться этим напитком особенно приятно в
холода, закутавшись в теплый плед и расположившись с книгой в любимом кресле.
Каждый глоток сопровождается длительным ванильно-ореховым послевкусием.</t>
        </r>
      </text>
    </comment>
    <comment ref="B209" authorId="0" shapeId="0" xr:uid="{00000000-0006-0000-0200-0000A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Основные черты этого напитка - необыкновенная мягкость, нежнейшая пенка и выраженный сливочный вкус. Приятный молочный аромат выгодно контрастирует с крепостью и терпкостью арабики свежей обжарки. Длительный сладкое послевкусие с шоколадными нотками.</t>
        </r>
      </text>
    </comment>
    <comment ref="B210" authorId="0" shapeId="0" xr:uid="{00000000-0006-0000-0200-0000B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Выразительный букет этого напитка составляют 3 основных компонента: натуральный кофе свежей обжарки, ваниль и нежный шоколад. Плотный и густой шоколадный вкус приятно гармонирует с кофейной терпкостью и дополняется лёгкими нотками экзотических цветов и фруктов. Прекрасный выбор для завтрака и десерта.</t>
        </r>
      </text>
    </comment>
    <comment ref="B211" authorId="0" shapeId="0" xr:uid="{00000000-0006-0000-0200-0000B1000000}">
      <text>
        <r>
          <rPr>
            <sz val="9"/>
            <color indexed="81"/>
            <rFont val="Tahoma"/>
            <family val="2"/>
            <charset val="204"/>
          </rPr>
          <t>• Нуга – отборная арабика плюс нежная нуга: дуэт, который никого не оставит равнодушным.</t>
        </r>
      </text>
    </comment>
    <comment ref="B212" authorId="0" shapeId="0" xr:uid="{00000000-0006-0000-0200-0000B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Бодрящий кофейный аромат в этом купаже взаимодействует с неповторимым вкусом детства. Свежее овсяное печенье, терпкость, выраженная горчинка и едва уловимые шоколадные нотки. Сладковатое послевкусие с ванильным оттенком. Отличный десертный напиток, в меру бодрящий и крепкий.</t>
        </r>
      </text>
    </comment>
    <comment ref="B213" authorId="0" shapeId="0" xr:uid="{00000000-0006-0000-0200-0000B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Итальянцы знают толк в десертах и лакомствах. Те, кто хотя бы раз в жизни пробовал
итальянский рождественский пирог Паннетоне, никогда не забудут его нежного
фруктового вкуса. Это готовый десертный напиток, который подходит как для
завершения трапезы, так и для «сольного» употребления. Главные характеристики
этого кофе – теплота, благородство, тонкость и насыщенность вкусового букета.</t>
        </r>
      </text>
    </comment>
    <comment ref="B214" authorId="0" shapeId="0" xr:uid="{00000000-0006-0000-0200-0000B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Арабика свежей обжарки со вкусом пломбира. Напиток для любителей необычных миксов. Вкуснейшая пенка и многослойный аромат, в котором в равной степени присутствуют кофе, свежее мороженое, молоко. Длительный сладкий привкус на языке с явным и густым сливочным оттенком.</t>
        </r>
      </text>
    </comment>
    <comment ref="B215" authorId="0" shapeId="0" xr:uid="{00000000-0006-0000-0200-0000B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Пралине
Десертный напиток для любителей необычных вкусовых сочетаний. Согласно легенде,
знаменитые французские конфеты Пралине изобрели совершенно случайно. В
классическом рецепте этого лакомства 3 основных ингредиента – орехи, сахарный
сироп, шоколад. Все эти составляющие отчетливо ощущаются в кофе Пралине и
дополняются сливочными, ванильными и карамельными нотками.</t>
        </r>
      </text>
    </comment>
    <comment ref="B216" authorId="0" shapeId="0" xr:uid="{00000000-0006-0000-0200-0000B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 со знаменитым ароматом конфет рафаэлло. Нежный приятный вкус кокоса и терпкость натурального кофе свежей обжарки дают безупречное сочетание. Длительное кокосовое послевкусие с едва уловимым ванильным шлейфом.</t>
        </r>
      </text>
    </comment>
    <comment ref="B217" authorId="0" shapeId="0" xr:uid="{00000000-0006-0000-0200-0000B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в котором терпкость настоящего южноамериканского кофе изящно комбинируется со вкусом домашней выпечки. Аромат свежего пудинга с воздушными нотками ванили и корицы. Лёгкое пряное послевкусие с едва уловимым фруктовым шлейфом. Отличный десерт для завершения трапезы.</t>
        </r>
      </text>
    </comment>
    <comment ref="B218" authorId="0" shapeId="0" xr:uid="{00000000-0006-0000-0200-0000B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ценителей кубинского рома. Терпкий горьковатый вкус настоящего южноамериканского кофе гармонично комбинируется с пьянящим ароматом рома. Букет дополняют шоколадно-карамельные нотки, дающие приятный привкус на языке. Изысканный десерт для окончания лёгкой трапезы.</t>
        </r>
      </text>
    </comment>
    <comment ref="B219" authorId="0" shapeId="0" xr:uid="{00000000-0006-0000-0200-0000B9000000}">
      <text>
        <r>
          <rPr>
            <sz val="9"/>
            <color indexed="81"/>
            <rFont val="Tahoma"/>
            <family val="2"/>
            <charset val="204"/>
          </rPr>
          <t>• Сабайон – необычный и в то же время удивительно гармоничный вкус знаменитого итальянского десерта: винные нотки, аромат корицы и незабываемое ощущение праздника.</t>
        </r>
      </text>
    </comment>
    <comment ref="B220" authorId="0" shapeId="0" xr:uid="{00000000-0006-0000-0200-0000B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Уникальный купаж, сочетающий в себе бесконечную свежесть апельсина, аромат горького шоколада и выраженный вкус кофейных зерен свежей обжарки. Необычный вкусовой букет дополняют нотки натуральных эфирных масел. Напиток хорошо тонизирует и оставляет на языке долгий и глубокий цитрусовый привкус.</t>
        </r>
      </text>
    </comment>
    <comment ref="B221" authorId="0" shapeId="0" xr:uid="{00000000-0006-0000-0200-0000B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Десертный напиток, который можно пить утром для заряда бодрости или употреблять в качестве изящного завершения сытного обеда. Любимый всеми сливочный вкус приятно оттеняет терпкость натурального кофе. В букете присутствуют слабые шоколадные нотки и оттенок ирландского ликера “Айриш крим”.</t>
        </r>
      </text>
    </comment>
    <comment ref="B222" authorId="0" shapeId="0" xr:uid="{00000000-0006-0000-0200-0000B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Деликатный и нежный купаж для любителей мягкого и расслабляющего вкуса. Горчинка натуральной арабики изящно завуалирована густым сливочно-ванильным ароматом. Лёгкий шлейф шоколада и приятный сладковато-терпкий карамельный привкус на языке.</t>
        </r>
      </text>
    </comment>
    <comment ref="B223" authorId="1" shapeId="0" xr:uid="{00000000-0006-0000-0200-0000BD000000}">
      <text>
        <r>
          <rPr>
            <b/>
            <sz val="9"/>
            <color indexed="81"/>
            <rFont val="Tahoma"/>
            <family val="2"/>
            <charset val="204"/>
          </rPr>
          <t xml:space="preserve"> Яркий фруктовый аромат с преобладанием сладости цитрусов.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24" authorId="1" shapeId="0" xr:uid="{00000000-0006-0000-0200-0000BE000000}">
      <text>
        <r>
          <rPr>
            <b/>
            <sz val="9"/>
            <color indexed="81"/>
            <rFont val="Tahoma"/>
            <family val="2"/>
            <charset val="204"/>
          </rPr>
          <t>Необычное сочетание сладости карамели и морской соли, так полюбившееся в последнее время.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25" authorId="0" shapeId="0" xr:uid="{00000000-0006-0000-0200-0000BF000000}">
      <text>
        <r>
          <rPr>
            <sz val="9"/>
            <color indexed="81"/>
            <rFont val="Tahoma"/>
            <family val="2"/>
            <charset val="204"/>
          </rPr>
          <t>• Страчиателла – нежнейший десертный напиток: кофе с ароматом классического итальянского мороженого, новинка, доступная только клиентам нашего магазина.</t>
        </r>
      </text>
    </comment>
    <comment ref="B226" authorId="0" shapeId="0" xr:uid="{00000000-0006-0000-0200-0000C0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Любители итальянского десерта тирамису с удовольствием попробуют этот полувоздушный и оригинальный напиток. Комбинация свежего бисквита, знаменитого сыра маскарпоне и нежнейшего натурального шоколада. Густой, многослойный и удивительно гармоничный вкус с долгим ощущением приятной сладости на языке.</t>
        </r>
      </text>
    </comment>
    <comment ref="B227" authorId="0" shapeId="0" xr:uid="{00000000-0006-0000-0200-0000C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Этот сорт вернёт вас в беззаботное детство и подарит неповторимое ощущение уюта и тепла. Мягкий и согревающий аромат топлёного молока изящно взаимодействует со вкусом настоящей арабики свежей обжарки. Довершает букет лёгкий шоколадный шлейф.</t>
        </r>
      </text>
    </comment>
    <comment ref="B228" authorId="0" shapeId="0" xr:uid="{00000000-0006-0000-0200-0000C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Смесь лучших сортов арабики, ароматизированная натуральными эфирными маслами. Традиционная горечь кофе в этом напитке мягко приглушается сладким вкусом карамели и ванильно-ореховыми ароматом. Приятный и долгий привкус сливочных ирисок на языке. Напиток отлично тонизирует и снимает усталость.</t>
        </r>
      </text>
    </comment>
    <comment ref="B229" authorId="0" shapeId="0" xr:uid="{00000000-0006-0000-0200-0000C3000000}">
      <text>
        <r>
          <rPr>
            <sz val="9"/>
            <color indexed="81"/>
            <rFont val="Tahoma"/>
            <family val="2"/>
            <charset val="204"/>
          </rPr>
          <t>• Тоффи карамельный – сливочные ириски создают знакомый с детства, гармоничный, очень «домашний» вкус. Идеальный напиток для десерта.</t>
        </r>
      </text>
    </comment>
    <comment ref="B230" authorId="0" shapeId="0" xr:uid="{00000000-0006-0000-0200-0000C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Натуральный свежеобжаренный кофе с медовым сиропом и выраженным ароматом восточных сладостей. Вкусовой букет дополняется воздушными цветочными нотками и пряными оттенками, в которых ваниль смешивается с корицей. Бесконечно долгое сладкое послевкусие с приятной горчинкой.</t>
        </r>
      </text>
    </comment>
    <comment ref="B231" authorId="1" shapeId="0" xr:uid="{00000000-0006-0000-0200-0000C5000000}">
      <text>
        <r>
          <rPr>
            <b/>
            <sz val="9"/>
            <color indexed="81"/>
            <rFont val="Tahoma"/>
            <family val="2"/>
            <charset val="204"/>
          </rPr>
          <t>Орехоподобный аромат со сливочными и фруктовыми нотками.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2" authorId="0" shapeId="0" xr:uid="{00000000-0006-0000-0200-0000C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Букет этого десертного напитка имеет три главных составляющих: сладкий обволакивающий аромат ванили, горечь натурального шоколада и терпкость свежеобжаренной арабики. Лёгкий шлейф корицы и какао дополняют нестандартное и изящное сочетание. Удивительно нежная текстура и приятное пряное послевкусие.</t>
        </r>
      </text>
    </comment>
    <comment ref="B234" authorId="0" shapeId="0" xr:uid="{00000000-0006-0000-0200-0000C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Оригинальная вкусовая палитра этого напитка состоит из аромата виски, нежных сливок и лёгкого привкуса знаменитого ирландского ликёра “Irish Cream”. Дополняют необычное сочетание нотки ванили, какао и молочного шоколада. Мягкая своеобразная текстура и приятное карамельное послевкусие.</t>
        </r>
      </text>
    </comment>
    <comment ref="B235" authorId="1" shapeId="0" xr:uid="{00000000-0006-0000-0200-0000C8000000}">
      <text>
        <r>
          <rPr>
            <b/>
            <sz val="9"/>
            <color indexed="81"/>
            <rFont val="Tahoma"/>
            <family val="2"/>
            <charset val="204"/>
          </rPr>
          <t>Ощутите вкус традиционного десерта с нотками сливок, ванили и свежей выпечки.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6" authorId="0" shapeId="0" xr:uid="{00000000-0006-0000-0200-0000C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Настоящий подарок для тех, кто любит вишневый ликёр. Оригинальный и пикантный микс, в котором классическая горечь арабики встречается с ароматом и вкусом спелых ягод. Кофейно-шоколадное послевкусие с умеренной кислинкой. Бодрящий эффект и отличное настроение.</t>
        </r>
      </text>
    </comment>
    <comment ref="B237" authorId="0" shapeId="0" xr:uid="{00000000-0006-0000-0200-0000C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Классическая вкусовая комбинация - свежеобжаренный натуральный кофе и настоящий молочный шоколад. Терпкость и горчинка кофейных зерен взаимодействует со сливочной игривой сладостью, что даёт необычайно гармоничный вкусовой эффект. Обволакивающий, глубокий вкус с едва заметными переливами какао. Лёгкий шлейф пряностей завершает букет.</t>
        </r>
      </text>
    </comment>
    <comment ref="B238" authorId="0" shapeId="0" xr:uid="{00000000-0006-0000-0200-0000C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 аромат настоящего кофе свежей обжарки гармонично вплетены нежные сливочно-шоколадные и ванильные нотки. Удивительно тёплый, обволакивающий и уютный напиток с длительным и густым молочно-карамельным послевкусием. Отлично согревает в холода и дождливую погоду.</t>
        </r>
      </text>
    </comment>
    <comment ref="B239" authorId="0" shapeId="0" xr:uid="{00000000-0006-0000-0200-0000C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Оригинальный напиток с дерзким и насыщенным горьковатым миндальным ароматом. Шоколад выгодно оттеняет ореховый вкус и терпкость настоящего кофе. Пряные нотки придают пикантности. Отличный баланс крепости, глубокий, сложный и постепенно раскрывающийся букет. Интересное миндальное послевкусие с тонкой фруктовой ноткой.</t>
        </r>
      </text>
    </comment>
    <comment ref="B240" authorId="0" shapeId="0" xr:uid="{00000000-0006-0000-0200-0000CD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Согревающий, густой и ароматный напиток со вкусом сливочных ирисок и нежного молочного шоколада. Мягчайшая, слегка пенистая текстура, насыщенный и сложносоставной вкусовой букет. Выразительный карамельный привкус на языке, который заставит вас улыбаться.</t>
        </r>
      </text>
    </comment>
    <comment ref="B241" authorId="0" shapeId="0" xr:uid="{00000000-0006-0000-0200-0000CE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Сорт для утонченных гурманов и ценителей оригинальных вкусовых комбинаций. Густой, обволакивающий и уютный вкус шоколада встречается в этом напитке с традиционной кофейной терпкостью. Букет изящно и гармонично дополняется привкусом трюфелей и лёгким пряным шлейфом.</t>
        </r>
      </text>
    </comment>
    <comment ref="B242" authorId="0" shapeId="0" xr:uid="{00000000-0006-0000-0200-0000CF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Напиток для любителей необычных вкусовых комбинаций. Аромат натуральных кофейных зерен свежей обжарки сочетается со сладостью молочного шоколада и дополняется ярким вкусом ореха и кардамона. Завершает гармонию насыщенное пряное послевкусие. Отличный выбор для завтрака и десерта.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Svetlana</author>
  </authors>
  <commentList>
    <comment ref="B35" authorId="0" shapeId="0" xr:uid="{00000000-0006-0000-0300-000001000000}">
      <text>
        <r>
          <rPr>
            <sz val="9"/>
            <color indexed="81"/>
            <rFont val="Tahoma"/>
            <family val="2"/>
            <charset val="204"/>
          </rPr>
          <t xml:space="preserve">Натуральный свежеобжаренный кофе в фильтр-пакете CHAPUT. Данный вид фильтр-пакета дополнен картонными держателями, которые делают его более удобным в использовании. Каждый фильтр-пакет упакован в азотной  среде в индивидуальную упаковку, которая позволяет сохранить свежесть и аромат натурального кофе до конца срока годности. Эспрессо Флоренсия – смесь с шоколадным оттенком и легкой кислинкой во вкусе.
</t>
        </r>
      </text>
    </comment>
    <comment ref="B36" authorId="0" shapeId="0" xr:uid="{00000000-0006-0000-0300-000002000000}">
      <text>
        <r>
          <rPr>
            <sz val="9"/>
            <color indexed="81"/>
            <rFont val="Tahoma"/>
            <family val="2"/>
            <charset val="204"/>
          </rPr>
          <t xml:space="preserve">Натуральный свежеобжаренный кофе в фильтр-пакете CHAPUT. Данный вид фильтр-пакета дополнен картонными держателями, которые делают его более удобным в использовании. Каждый фильтр-пакет упакован в азотной  среде в индивидуальную упаковку, которая позволяет сохранить свежесть и аромат натурального кофе до конца срока годности. Эспрессо Бленд - смесь из отборных сортов Арабики стран Центральной и Южной Америки различной степени обжарки. Крепкий кофе с преобладающей горчинкой на фоне общей сбалансированности вкуса.
</t>
        </r>
      </text>
    </comment>
    <comment ref="B37" authorId="0" shapeId="0" xr:uid="{00000000-0006-0000-0300-000003000000}">
      <text>
        <r>
          <rPr>
            <sz val="9"/>
            <color indexed="81"/>
            <rFont val="Tahoma"/>
            <family val="2"/>
            <charset val="204"/>
          </rPr>
          <t xml:space="preserve">Натуральный свежеобжаренный кофе в фильтр-пакете CHAPUT. Данный вид фильтр-пакета дополнен картонными держателями, которые делают его более удобным в использовании. Каждый фильтр-пакет упакован в азотной  среде в индивидуальную упаковку, которая позволяет сохранить свежесть и аромат натурального кофе до конца срока годности. Бразилия Моджиана - сорт кофе с классическим густым и насыщенным вкусом. Дополнен шоколадно-ореховой горчинкой и легкой апельсиновой кислинкой. В букете присутствуют нотки сухофруктов.
</t>
        </r>
      </text>
    </comment>
    <comment ref="B38" authorId="0" shapeId="0" xr:uid="{00000000-0006-0000-0300-000004000000}">
      <text>
        <r>
          <rPr>
            <sz val="9"/>
            <color indexed="81"/>
            <rFont val="Tahoma"/>
            <family val="2"/>
            <charset val="204"/>
          </rPr>
          <t xml:space="preserve">Натуральный свежеобжаренный кофе в фильтр-пакете CHAPUT. Данный вид фильтр-пакета дополнен картонными держателями, которые делают его более удобным в использовании. Каждый фильтр-пакет упакован в азотной  среде в индивидуальную упаковку, которая позволяет сохранить свежесть и аромат натурального кофе до конца срока годности. 
Ирландские сливки – глубокий сливочный вкус удачно комбинируется с ароматом свежего южноамериканского кофе. В букете присутствуют яркие молочно-шоколадные нотки. Нежная текстура напитка достигается благодаря наличию густой ароматной пенки. Долгий и нежный привкус сливок на языке с оттенком лёгкой кофейной горчинки.
</t>
        </r>
      </text>
    </comment>
    <comment ref="B39" authorId="0" shapeId="0" xr:uid="{00000000-0006-0000-0300-000005000000}">
      <text>
        <r>
          <rPr>
            <sz val="9"/>
            <color indexed="81"/>
            <rFont val="Tahoma"/>
            <family val="2"/>
            <charset val="204"/>
          </rPr>
          <t xml:space="preserve">Натуральный свежеобжаренный кофе в фильтр-пакете CHAPUT. Данный вид фильтр-пакета дополнен картонными держателями, которые делают его более удобным в использовании. Каждый фильтр-пакет упакован в азотной  среде в индивидуальную упаковку, которая позволяет сохранить свежесть и аромат натурального кофе до конца срока годности. Английская карамель – аромат молочной карамели делает кофе удивительно мягким и нежным.
</t>
        </r>
      </text>
    </comment>
    <comment ref="B74" authorId="1" shapeId="0" xr:uid="{00000000-0006-0000-0300-000006000000}">
      <text>
        <r>
          <rPr>
            <sz val="9"/>
            <color indexed="81"/>
            <rFont val="Tahoma"/>
            <family val="2"/>
            <charset val="204"/>
          </rPr>
          <t xml:space="preserve">Капсулы"Аймаро"
Смесь из нескольких сортов Арабики Южно- и Центрально-американского происхождения. Свежая обжарка, богатый вкусовой букет с небольшой кислинкой и приятной шоколадной горечью. Аромат насыщенный и яркий, запоминающийся. Вкус – глубокий и одновременно мягкий. Выраженная нота горького шоколада гармонично дополняется пряными оттенками. Послевкусие – с оттенками какао и орехов. Кислинка почти не чувствуется.
</t>
        </r>
      </text>
    </comment>
    <comment ref="B75" authorId="1" shapeId="0" xr:uid="{00000000-0006-0000-0300-000007000000}">
      <text>
        <r>
          <rPr>
            <b/>
            <sz val="9"/>
            <color indexed="81"/>
            <rFont val="Tahoma"/>
            <family val="2"/>
            <charset val="204"/>
          </rPr>
          <t>Флоренсия
Для этих капсул подобраны лучшие сорта Арабики из Колумбии, Бразилии и Центральной Америки. Зерна подвергаются специальной двойной обжарке, что обеспечивает глубокий вкус и сложный многослойный аромат. В букете отчётливо ощущаются сливочно-шоколадные нотки и необычная для крепкого кофе лёгкая сладость, которая удачно оттеняет традиционную горчинку. У напитка выразительное и долгое послевкусие с шоколадно-пряными оттенками.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76" authorId="1" shapeId="0" xr:uid="{00000000-0006-0000-0300-000008000000}">
      <text>
        <r>
          <rPr>
            <sz val="9"/>
            <color indexed="81"/>
            <rFont val="Tahoma"/>
            <family val="2"/>
            <charset val="204"/>
          </rPr>
          <t xml:space="preserve">Секрет уникального вкусового букета капсул «Морена» - в различной степени обжарки нескольких сортов Арабики из Южной и Центральной Америки. Напиток отличает высокая крепость в сочетании с выраженным бодрящим эффектом. Присутствует выраженная горчинка, но в целом вкус – довольно мягкий и сбалансированный. В букете ощущаются нотки горького шоколада, ореховые тона, пикантный привкус пряностей.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Svetlana</author>
  </authors>
  <commentList>
    <comment ref="E13" authorId="0" shapeId="0" xr:uid="{00000000-0006-0000-0400-000001000000}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4" authorId="0" shapeId="0" xr:uid="{00000000-0006-0000-0400-000002000000}">
      <text/>
    </comment>
    <comment ref="E15" authorId="0" shapeId="0" xr:uid="{00000000-0006-0000-0400-000003000000}">
      <text/>
    </comment>
    <comment ref="E16" authorId="0" shapeId="0" xr:uid="{00000000-0006-0000-0400-000004000000}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7" authorId="0" shapeId="0" xr:uid="{00000000-0006-0000-0400-000005000000}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8" authorId="0" shapeId="0" xr:uid="{00000000-0006-0000-0400-000006000000}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<sst xmlns="http://schemas.openxmlformats.org/spreadsheetml/2006/main" count="789" uniqueCount="508">
  <si>
    <t>Кения</t>
  </si>
  <si>
    <t xml:space="preserve">Баварский шоколад                 </t>
  </si>
  <si>
    <t xml:space="preserve">Вишня в коньяке </t>
  </si>
  <si>
    <t xml:space="preserve">Английская карамель </t>
  </si>
  <si>
    <t xml:space="preserve">Английские сливки </t>
  </si>
  <si>
    <t>Бэйлис</t>
  </si>
  <si>
    <t>Ваниль</t>
  </si>
  <si>
    <t xml:space="preserve">Вишневый десерт </t>
  </si>
  <si>
    <t xml:space="preserve">Тирамису                        </t>
  </si>
  <si>
    <t>Ирландский крем</t>
  </si>
  <si>
    <t xml:space="preserve">Черная лилия </t>
  </si>
  <si>
    <t xml:space="preserve">Французский букет </t>
  </si>
  <si>
    <t>Шоколад</t>
  </si>
  <si>
    <t xml:space="preserve">Амаретто </t>
  </si>
  <si>
    <t xml:space="preserve">Гавайский орех </t>
  </si>
  <si>
    <t xml:space="preserve">Апельсин </t>
  </si>
  <si>
    <t xml:space="preserve">Кокос </t>
  </si>
  <si>
    <t xml:space="preserve">Ром  </t>
  </si>
  <si>
    <t xml:space="preserve">Лесной орех </t>
  </si>
  <si>
    <t xml:space="preserve">Медовый орех </t>
  </si>
  <si>
    <t xml:space="preserve">                                         ПЛАНТАЦИОННЫЕ СОРТА</t>
  </si>
  <si>
    <t xml:space="preserve">Млечный путь                  </t>
  </si>
  <si>
    <t xml:space="preserve">Вдохновение                  </t>
  </si>
  <si>
    <t xml:space="preserve">Ванильное небо                  </t>
  </si>
  <si>
    <t>Гватемала</t>
  </si>
  <si>
    <t xml:space="preserve">Индия Монсунд Малабар </t>
  </si>
  <si>
    <t xml:space="preserve">Индонезия Суматра                 </t>
  </si>
  <si>
    <t>Мексика</t>
  </si>
  <si>
    <t>Блю Маунт (Ямайка)</t>
  </si>
  <si>
    <t xml:space="preserve">                                           ЭКСКЛЮЗИВНЫЕ  СОРТА</t>
  </si>
  <si>
    <t xml:space="preserve">Сальвадор                      </t>
  </si>
  <si>
    <t xml:space="preserve">Шоколадный  миндаль </t>
  </si>
  <si>
    <t xml:space="preserve">Имбирный пряник        </t>
  </si>
  <si>
    <t xml:space="preserve">Эфиопия Сидамо Мокка </t>
  </si>
  <si>
    <t xml:space="preserve">                                          ПЛАНТАЦИОННЫЕ СОРТА</t>
  </si>
  <si>
    <t xml:space="preserve">Папуа Новая Гвинея  </t>
  </si>
  <si>
    <t xml:space="preserve">Никарагуа                         </t>
  </si>
  <si>
    <t>Кленовый сироп</t>
  </si>
  <si>
    <t xml:space="preserve">                              ЭЛИТНЫЕ ЭКСКЛЮЗИВНЫЕ  СОРТА</t>
  </si>
  <si>
    <t>Ирландские сливки</t>
  </si>
  <si>
    <t>кол-во</t>
  </si>
  <si>
    <t>сумма</t>
  </si>
  <si>
    <t xml:space="preserve">Капучино    </t>
  </si>
  <si>
    <t xml:space="preserve">Шоколад-Орех-Кардамон  </t>
  </si>
  <si>
    <t xml:space="preserve">Клубничный коктейль </t>
  </si>
  <si>
    <t xml:space="preserve">Пломбир      </t>
  </si>
  <si>
    <t xml:space="preserve">Сливки     </t>
  </si>
  <si>
    <t xml:space="preserve">Шоколадный трюфель  </t>
  </si>
  <si>
    <t>Мокко</t>
  </si>
  <si>
    <t>кофе в зерне</t>
  </si>
  <si>
    <t>Форма заказа</t>
  </si>
  <si>
    <t xml:space="preserve">молотый кофе </t>
  </si>
  <si>
    <t>Миндаль</t>
  </si>
  <si>
    <t>Пралине</t>
  </si>
  <si>
    <t>цветом отмечены ходовые позиции</t>
  </si>
  <si>
    <r>
      <t>Малина со сливками</t>
    </r>
    <r>
      <rPr>
        <b/>
        <sz val="10"/>
        <color indexed="17"/>
        <rFont val="Times New Roman"/>
        <family val="1"/>
        <charset val="204"/>
      </rPr>
      <t xml:space="preserve"> </t>
    </r>
  </si>
  <si>
    <r>
      <t xml:space="preserve">Сабро </t>
    </r>
    <r>
      <rPr>
        <b/>
        <sz val="10"/>
        <color indexed="17"/>
        <rFont val="Times New Roman"/>
        <family val="1"/>
        <charset val="204"/>
      </rPr>
      <t xml:space="preserve"> </t>
    </r>
  </si>
  <si>
    <r>
      <t xml:space="preserve">Виски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</si>
  <si>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t xml:space="preserve">Зимняя вишня </t>
    </r>
    <r>
      <rPr>
        <b/>
        <sz val="10"/>
        <color indexed="17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           </t>
    </r>
    <r>
      <rPr>
        <b/>
        <sz val="10"/>
        <color indexed="10"/>
        <rFont val="Times New Roman"/>
        <family val="1"/>
        <charset val="204"/>
      </rPr>
      <t xml:space="preserve">     </t>
    </r>
  </si>
  <si>
    <r>
      <t xml:space="preserve">Кокосовый рай </t>
    </r>
    <r>
      <rPr>
        <b/>
        <sz val="10"/>
        <color indexed="17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                </t>
    </r>
  </si>
  <si>
    <t xml:space="preserve">                                             ФИРМЕННЫЕ  СМЕСИ</t>
  </si>
  <si>
    <t>Турецкий мед</t>
  </si>
  <si>
    <r>
      <t>Декаф (</t>
    </r>
    <r>
      <rPr>
        <b/>
        <sz val="10"/>
        <rFont val="Times New Roman"/>
        <family val="1"/>
        <charset val="204"/>
      </rPr>
      <t>без кофеина)</t>
    </r>
  </si>
  <si>
    <t>Шоколадный Тоффи</t>
  </si>
  <si>
    <t>Тоффи</t>
  </si>
  <si>
    <t xml:space="preserve">Сливочная Ваниль </t>
  </si>
  <si>
    <t>заказ</t>
  </si>
  <si>
    <t>Эспрессо Мейджик Арома (100% арабика)</t>
  </si>
  <si>
    <t>Эспрессо Дисалё (80/20)</t>
  </si>
  <si>
    <t>Эспрессо  Верона (60/40)</t>
  </si>
  <si>
    <t>Эспрессо  Аймаро (95/5)</t>
  </si>
  <si>
    <t>Эспрессо  Ле-Ман (20/80)</t>
  </si>
  <si>
    <t>Эспрессо  Бленд (80/20)</t>
  </si>
  <si>
    <t>Эспрессо Ла-Вита (80/20)</t>
  </si>
  <si>
    <t>итого</t>
  </si>
  <si>
    <t>Смесь № 2 (40/60)</t>
  </si>
  <si>
    <t>Смесь № 4 (50/50)</t>
  </si>
  <si>
    <t>Смесь № 6 (70/30)</t>
  </si>
  <si>
    <t>Смесь № 7 (50/50)</t>
  </si>
  <si>
    <t>Смесь № 8 (60/40)</t>
  </si>
  <si>
    <t>Смесь № 9 (70/30)</t>
  </si>
  <si>
    <t>Смесь Эспрессо итальянская обжарка (10/90)</t>
  </si>
  <si>
    <t>Смесь Эспрессо (10/90)</t>
  </si>
  <si>
    <t xml:space="preserve">                                           ФИРМЕННЫЕ  СМЕСИ (арабика/робуста)</t>
  </si>
  <si>
    <t xml:space="preserve">                                            СМЕСИ ДЛЯ ВЕНДИНГА (арабика/робуста)</t>
  </si>
  <si>
    <t xml:space="preserve">Индия Плантейшн АА </t>
  </si>
  <si>
    <t xml:space="preserve">Бараона АА </t>
  </si>
  <si>
    <t xml:space="preserve"> При единовременном заказе действует следующая система скидок: от 10 кг- 1%, от 20 кг-2%,от 30 кг-3%, от 40 кг- 4%, от 50 кг- 5%, от 60 кг- 6%, от 70 кг- 7%, от 80 кг-8%, 90 кг.- 9%, от 100 кг- 10% </t>
  </si>
  <si>
    <t xml:space="preserve">сумма </t>
  </si>
  <si>
    <t>Итого</t>
  </si>
  <si>
    <t xml:space="preserve">Вьетнам Далат </t>
  </si>
  <si>
    <t>www.koandfe.ru</t>
  </si>
  <si>
    <t xml:space="preserve">                                                                                           </t>
  </si>
  <si>
    <t>ООО "Ко энд Фе"</t>
  </si>
  <si>
    <t>тел.: (499) 613-54-54</t>
  </si>
  <si>
    <t xml:space="preserve">Топленое молоко </t>
  </si>
  <si>
    <r>
      <t xml:space="preserve">Ипанема Дульче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</si>
  <si>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Ипанема Дульче </t>
  </si>
  <si>
    <t xml:space="preserve">                                        АРОМАТИЗИРОВАННЫЙ КОФЕ (на Бразилии)</t>
  </si>
  <si>
    <t>Лимон</t>
  </si>
  <si>
    <t>Личи</t>
  </si>
  <si>
    <t>Миндальный бисквит</t>
  </si>
  <si>
    <t>Ваниль ореховая</t>
  </si>
  <si>
    <t>Банан</t>
  </si>
  <si>
    <t>Ликер Малибу</t>
  </si>
  <si>
    <t>Марципан</t>
  </si>
  <si>
    <t>Забаглионе</t>
  </si>
  <si>
    <t>Рождественская выпечка</t>
  </si>
  <si>
    <t>Рафаэлло</t>
  </si>
  <si>
    <t>Ирисо-сливочный</t>
  </si>
  <si>
    <t>Овсяное печенье</t>
  </si>
  <si>
    <t>Гран Марнье</t>
  </si>
  <si>
    <r>
      <t>Панама Элида</t>
    </r>
    <r>
      <rPr>
        <b/>
        <sz val="10"/>
        <color indexed="10"/>
        <rFont val="Times New Roman"/>
        <family val="1"/>
        <charset val="204"/>
      </rPr>
      <t xml:space="preserve"> </t>
    </r>
  </si>
  <si>
    <t>Панама Элида</t>
  </si>
  <si>
    <t>цена за 200 гр. руб.с НДС</t>
  </si>
  <si>
    <t>наименование</t>
  </si>
  <si>
    <t>итого (шт.)</t>
  </si>
  <si>
    <t>фото</t>
  </si>
  <si>
    <t>цена за шт. с НДС</t>
  </si>
  <si>
    <t xml:space="preserve">наименование </t>
  </si>
  <si>
    <t>Подарочный пакет черный с логотипом (рзазмер 27,7 х 16 х 10 см)</t>
  </si>
  <si>
    <t xml:space="preserve">заказ молотый </t>
  </si>
  <si>
    <t>цена с НДС</t>
  </si>
  <si>
    <t>заказ                                        зерно</t>
  </si>
  <si>
    <t>Вдохновение, 100гр</t>
  </si>
  <si>
    <t>Вишня в коньяке, 100гр</t>
  </si>
  <si>
    <t>Кокосовый рай, 100гр</t>
  </si>
  <si>
    <t>Ваниль, 100гр</t>
  </si>
  <si>
    <t>Тоффи шоколадный, 100гр</t>
  </si>
  <si>
    <t>Шоколад, 100гр</t>
  </si>
  <si>
    <t>Английские сливки, 100гр</t>
  </si>
  <si>
    <t>Бейлис, 100гр</t>
  </si>
  <si>
    <t>Баварский шоколад, 100гр</t>
  </si>
  <si>
    <t>Ирландский крем, 100гр</t>
  </si>
  <si>
    <t>Сливочная ваниль, 100гр</t>
  </si>
  <si>
    <t>Английская карамель, 100гр</t>
  </si>
  <si>
    <t>Эспрессо Флоренсия, 100гр</t>
  </si>
  <si>
    <t>Марагоджип Никарагуа, 100гр</t>
  </si>
  <si>
    <t>Колумбия, 100гр</t>
  </si>
  <si>
    <t>Танзания, 100гр</t>
  </si>
  <si>
    <t>Эфиопия Сидамо Мокка, 100гр</t>
  </si>
  <si>
    <t>Бразилия Сантос, 100гр</t>
  </si>
  <si>
    <t>Коста Рика, 100гр</t>
  </si>
  <si>
    <t>Гватемала, 100гр</t>
  </si>
  <si>
    <t xml:space="preserve">Кения, 100гр </t>
  </si>
  <si>
    <t xml:space="preserve">            Помпа-дозаторы</t>
  </si>
  <si>
    <t xml:space="preserve">            Сиропы Monin, 0,25л</t>
  </si>
  <si>
    <t xml:space="preserve">                Сироп Монин Амаретто, 0,25л.</t>
  </si>
  <si>
    <t xml:space="preserve">                Сироп Монин Блю Курасао, 0,25л.</t>
  </si>
  <si>
    <t xml:space="preserve">                Сироп Монин Ваниль, 0,25л.</t>
  </si>
  <si>
    <t xml:space="preserve">                Сироп Монин Гренадин, 0,25л.</t>
  </si>
  <si>
    <t xml:space="preserve">                Сироп Монин Земляника, 0,25л.</t>
  </si>
  <si>
    <t xml:space="preserve">                Сироп Монин Карамель, 0,25л.</t>
  </si>
  <si>
    <t xml:space="preserve">                Сироп Монин Клубника, 0,25л.</t>
  </si>
  <si>
    <t xml:space="preserve">                Сироп Монин Кокос, 0,25л.</t>
  </si>
  <si>
    <t xml:space="preserve">                Сироп Монин Лесной орех, 0,25л.</t>
  </si>
  <si>
    <t xml:space="preserve">                Сироп Монин Миндаль, 0,25л.</t>
  </si>
  <si>
    <t xml:space="preserve">                Сироп Монин Мохито ментол", 0,25л.</t>
  </si>
  <si>
    <t xml:space="preserve">                Сироп Монин Шоколад, 0,25л.</t>
  </si>
  <si>
    <t xml:space="preserve">        Аксессуары бариста</t>
  </si>
  <si>
    <t xml:space="preserve">        Альтернативный кофе Hario</t>
  </si>
  <si>
    <t xml:space="preserve">        Посуда</t>
  </si>
  <si>
    <t xml:space="preserve">       Шоколад</t>
  </si>
  <si>
    <t xml:space="preserve">            Кофе в шоколаде</t>
  </si>
  <si>
    <t>итого:</t>
  </si>
  <si>
    <t>Стрип-лента с 5 карманами для продажи дрип и саше россыпью</t>
  </si>
  <si>
    <t xml:space="preserve">Листовка дрип </t>
  </si>
  <si>
    <t xml:space="preserve">       Доп. материалы </t>
  </si>
  <si>
    <t xml:space="preserve">Шоколадная карамель </t>
  </si>
  <si>
    <t>Перу</t>
  </si>
  <si>
    <t xml:space="preserve">Перу  </t>
  </si>
  <si>
    <r>
      <t xml:space="preserve">Непал Эверест </t>
    </r>
    <r>
      <rPr>
        <b/>
        <sz val="10"/>
        <color indexed="10"/>
        <rFont val="Times New Roman"/>
        <family val="1"/>
        <charset val="204"/>
      </rPr>
      <t xml:space="preserve"> (нет в наличии )</t>
    </r>
  </si>
  <si>
    <t xml:space="preserve">Сабайон  </t>
  </si>
  <si>
    <r>
      <t xml:space="preserve">Тоффи карамельный </t>
    </r>
    <r>
      <rPr>
        <b/>
        <sz val="10"/>
        <color indexed="10"/>
        <rFont val="Times New Roman"/>
        <family val="1"/>
        <charset val="204"/>
      </rPr>
      <t xml:space="preserve"> </t>
    </r>
  </si>
  <si>
    <t>Страчиателла</t>
  </si>
  <si>
    <t xml:space="preserve">Нуга </t>
  </si>
  <si>
    <t xml:space="preserve">Страчиателла </t>
  </si>
  <si>
    <t xml:space="preserve">Тоффи карамельный </t>
  </si>
  <si>
    <r>
      <t>Непал Эверест</t>
    </r>
    <r>
      <rPr>
        <b/>
        <sz val="10"/>
        <color indexed="10"/>
        <rFont val="Times New Roman"/>
        <family val="1"/>
        <charset val="204"/>
      </rPr>
      <t xml:space="preserve"> (нет в наличии) </t>
    </r>
  </si>
  <si>
    <r>
      <t xml:space="preserve">Замбия АА  </t>
    </r>
    <r>
      <rPr>
        <b/>
        <sz val="10"/>
        <color indexed="10"/>
        <rFont val="Times New Roman"/>
        <family val="1"/>
        <charset val="204"/>
      </rPr>
      <t xml:space="preserve"> (нет в наличии )</t>
    </r>
  </si>
  <si>
    <r>
      <t>Замбия АА</t>
    </r>
    <r>
      <rPr>
        <b/>
        <sz val="10"/>
        <color indexed="10"/>
        <rFont val="Times New Roman"/>
        <family val="1"/>
        <charset val="204"/>
      </rPr>
      <t xml:space="preserve">   (нет в наличии )</t>
    </r>
  </si>
  <si>
    <r>
      <t>ДОМИНИКАНА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</si>
  <si>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rPr>
        <b/>
        <sz val="9"/>
        <color indexed="8"/>
        <rFont val="Times New Roman"/>
        <family val="1"/>
        <charset val="204"/>
      </rPr>
      <t>"Взрывная энергия"</t>
    </r>
    <r>
      <rPr>
        <sz val="9"/>
        <color indexed="8"/>
        <rFont val="Times New Roman"/>
        <family val="1"/>
        <charset val="204"/>
      </rPr>
      <t>, Состав: "Бразилия Моджиана", 100гр-1шт, Кофе в шоколаде 100гр-1шт,  Картонная коробка с окошком (20*20*4 см) –1 шт, Декор</t>
    </r>
  </si>
  <si>
    <r>
      <rPr>
        <b/>
        <sz val="9"/>
        <color indexed="8"/>
        <rFont val="Times New Roman"/>
        <family val="1"/>
        <charset val="204"/>
      </rPr>
      <t>"Всегда на подъеме"</t>
    </r>
    <r>
      <rPr>
        <sz val="9"/>
        <color indexed="8"/>
        <rFont val="Times New Roman"/>
        <family val="1"/>
        <charset val="204"/>
      </rPr>
      <t>, Состав: "Флоренсия" 200гр-1 шт, "Коста Рика", 200гр-1 шт, Деревянная коробка с сургучной печатью (25*20,5*7см)-1шт, декор</t>
    </r>
  </si>
  <si>
    <t xml:space="preserve">На молотый кофе плюс 1р. к цене </t>
  </si>
  <si>
    <t>ПОМОЛ ПО УМОЛЧАНИЮ ТОНКИЙ!</t>
  </si>
  <si>
    <t>Кофе зеленый в зернах и молотый   упаковка 200г</t>
  </si>
  <si>
    <t>зерно</t>
  </si>
  <si>
    <t>молотый</t>
  </si>
  <si>
    <t>Кофе (З) уп. 200 гр  "Бразилия Сантос"</t>
  </si>
  <si>
    <t xml:space="preserve">Бразилия Моджиана </t>
  </si>
  <si>
    <r>
      <t>Вилкабамба</t>
    </r>
    <r>
      <rPr>
        <b/>
        <sz val="10"/>
        <color indexed="10"/>
        <rFont val="Times New Roman"/>
        <family val="1"/>
        <charset val="204"/>
      </rPr>
      <t xml:space="preserve">    ( нет в наличии)</t>
    </r>
  </si>
  <si>
    <t>Бразилия Моджиана</t>
  </si>
  <si>
    <t>Сладкарница (100% арабика)</t>
  </si>
  <si>
    <r>
      <t>ПОДАРОЧНЫЕ НАБОРЫ , можно выбрать любую крышку из предложенных, или сделать свой собственный логотип или картинку</t>
    </r>
    <r>
      <rPr>
        <b/>
        <sz val="18"/>
        <color indexed="10"/>
        <rFont val="Times New Roman"/>
        <family val="1"/>
        <charset val="204"/>
      </rPr>
      <t>*</t>
    </r>
  </si>
  <si>
    <r>
      <t xml:space="preserve">На крышке подарочной коробки возможно размещение логотипа Вашей компании, надписи или монохромной картинки, нанесенной с помощью лазера. 
</t>
    </r>
    <r>
      <rPr>
        <sz val="14"/>
        <color indexed="10"/>
        <rFont val="Times New Roman"/>
        <family val="1"/>
        <charset val="204"/>
      </rPr>
      <t>*</t>
    </r>
    <r>
      <rPr>
        <sz val="12"/>
        <color indexed="8"/>
        <rFont val="Times New Roman"/>
        <family val="1"/>
        <charset val="204"/>
      </rPr>
      <t xml:space="preserve">Стоимость нанесения от 100 руб./шт, в зависимости от сложности и площади.
Стоимость адаптации индивидуальной печати от 500 руб. (при предоставлении макета)
Разработка индивидуального дизайна от 1500 руб. </t>
    </r>
  </si>
  <si>
    <r>
      <rPr>
        <b/>
        <sz val="9"/>
        <color indexed="8"/>
        <rFont val="Times New Roman"/>
        <family val="1"/>
        <charset val="204"/>
      </rPr>
      <t>"Императрица"</t>
    </r>
    <r>
      <rPr>
        <sz val="9"/>
        <color indexed="8"/>
        <rFont val="Times New Roman"/>
        <family val="1"/>
        <charset val="204"/>
      </rPr>
      <t>, Состав: Дрип Колумбия, 10шт*8гр, Кофе в шоколаде 20гр, 1 шт, Чай черный "Екатерина Великая" 100гр-1шт,  Картонная коробка с окошком (20*20*4 см) –1 шт, Декор</t>
    </r>
  </si>
  <si>
    <t>скидки не предоставляются , ЦЕНЫ и колличество товара МОГУТ МЕНЯТЬСЯ ОТ ПОСТАВОК</t>
  </si>
  <si>
    <t xml:space="preserve">ЦЕНА за шт.  руб. с НДС </t>
  </si>
  <si>
    <r>
      <t>Камерун</t>
    </r>
    <r>
      <rPr>
        <b/>
        <sz val="10"/>
        <color indexed="10"/>
        <rFont val="Times New Roman"/>
        <family val="1"/>
        <charset val="204"/>
      </rPr>
      <t xml:space="preserve">   ( нет в наличии)</t>
    </r>
  </si>
  <si>
    <r>
      <t xml:space="preserve">Сальвадор Пакамара </t>
    </r>
    <r>
      <rPr>
        <b/>
        <sz val="10"/>
        <color indexed="10"/>
        <rFont val="Times New Roman"/>
        <family val="1"/>
        <charset val="204"/>
      </rPr>
      <t>(нет в наличии)</t>
    </r>
  </si>
  <si>
    <t>ИТОГО:</t>
  </si>
  <si>
    <r>
      <t xml:space="preserve">Вьетнам КРАСНЫЙ МЁД </t>
    </r>
    <r>
      <rPr>
        <b/>
        <sz val="10"/>
        <color indexed="10"/>
        <rFont val="Times New Roman"/>
        <family val="1"/>
        <charset val="204"/>
      </rPr>
      <t xml:space="preserve"> (нет в наличии) </t>
    </r>
  </si>
  <si>
    <r>
      <t xml:space="preserve">Вьетнам КРАСНЫЙ МЁД  </t>
    </r>
    <r>
      <rPr>
        <b/>
        <sz val="10"/>
        <color indexed="10"/>
        <rFont val="Times New Roman"/>
        <family val="1"/>
        <charset val="204"/>
      </rPr>
      <t xml:space="preserve">(нет в наличии) </t>
    </r>
  </si>
  <si>
    <r>
      <t>Вилкабамба</t>
    </r>
    <r>
      <rPr>
        <b/>
        <sz val="10"/>
        <color indexed="10"/>
        <rFont val="Times New Roman"/>
        <family val="1"/>
        <charset val="204"/>
      </rPr>
      <t xml:space="preserve"> (нет в наличии) </t>
    </r>
  </si>
  <si>
    <t>Сироп "Черная смородина" 250мл</t>
  </si>
  <si>
    <t>Сироп "Ирландский"  250мл</t>
  </si>
  <si>
    <t>Сироп "Шоколадное печенье" 250мл</t>
  </si>
  <si>
    <r>
      <t xml:space="preserve">                                        АРОМАТИЗИРОВАННЫЙ КОФЕ (</t>
    </r>
    <r>
      <rPr>
        <b/>
        <sz val="12"/>
        <color indexed="10"/>
        <rFont val="Times New Roman"/>
        <family val="1"/>
        <charset val="204"/>
      </rPr>
      <t>на МАРАГОДЖИПЕ</t>
    </r>
    <r>
      <rPr>
        <b/>
        <sz val="12"/>
        <color indexed="8"/>
        <rFont val="Times New Roman"/>
        <family val="1"/>
        <charset val="204"/>
      </rPr>
      <t xml:space="preserve">)  </t>
    </r>
    <r>
      <rPr>
        <b/>
        <sz val="12"/>
        <color indexed="40"/>
        <rFont val="Times New Roman"/>
        <family val="1"/>
        <charset val="204"/>
      </rPr>
      <t>NEW!</t>
    </r>
  </si>
  <si>
    <t>Кения АА ТОП</t>
  </si>
  <si>
    <r>
      <t>Кения АА ТОП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</si>
  <si>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Бразилия Сантос </t>
  </si>
  <si>
    <t>Саше Бразилия Сантос (8г.х 8 шт.)</t>
  </si>
  <si>
    <t>Саше Ирландский крем (8г.х 8 шт.)</t>
  </si>
  <si>
    <r>
      <t xml:space="preserve">Камерун  </t>
    </r>
    <r>
      <rPr>
        <b/>
        <sz val="10"/>
        <color indexed="10"/>
        <rFont val="Times New Roman"/>
        <family val="1"/>
        <charset val="204"/>
      </rPr>
      <t xml:space="preserve">  ( нет в наличии )</t>
    </r>
  </si>
  <si>
    <r>
      <t xml:space="preserve">Сироп "Макадамия" «Монин»;стекло;250мл; </t>
    </r>
    <r>
      <rPr>
        <b/>
        <sz val="10"/>
        <color indexed="10"/>
        <rFont val="Times New Roman"/>
        <family val="1"/>
        <charset val="204"/>
      </rPr>
      <t>NEW</t>
    </r>
  </si>
  <si>
    <r>
      <t xml:space="preserve">Сироп "Черная Бузина" «Монин»;250мл; </t>
    </r>
    <r>
      <rPr>
        <b/>
        <sz val="10"/>
        <color indexed="10"/>
        <rFont val="Times New Roman"/>
        <family val="1"/>
        <charset val="204"/>
      </rPr>
      <t xml:space="preserve">NEW    </t>
    </r>
    <r>
      <rPr>
        <sz val="10"/>
        <color indexed="8"/>
        <rFont val="Times New Roman"/>
        <family val="1"/>
        <charset val="204"/>
      </rPr>
      <t xml:space="preserve">                                  </t>
    </r>
  </si>
  <si>
    <r>
      <t xml:space="preserve">Сироп "Имбирный пряник" «Монин»;стекло;250мл; </t>
    </r>
    <r>
      <rPr>
        <b/>
        <sz val="10"/>
        <color indexed="10"/>
        <rFont val="Times New Roman"/>
        <family val="1"/>
        <charset val="204"/>
      </rPr>
      <t>NEW</t>
    </r>
  </si>
  <si>
    <r>
      <t xml:space="preserve">Сироп "Маракуйя" «Монин»;стекло;250мл; </t>
    </r>
    <r>
      <rPr>
        <b/>
        <sz val="10"/>
        <color indexed="10"/>
        <rFont val="Times New Roman"/>
        <family val="1"/>
        <charset val="204"/>
      </rPr>
      <t>NEW</t>
    </r>
  </si>
  <si>
    <r>
      <t xml:space="preserve">Сироп "Пина Колада" «Монин»;стекло;250мл; </t>
    </r>
    <r>
      <rPr>
        <b/>
        <sz val="10"/>
        <color indexed="10"/>
        <rFont val="Times New Roman"/>
        <family val="1"/>
        <charset val="204"/>
      </rPr>
      <t>NEW</t>
    </r>
  </si>
  <si>
    <r>
      <t>Сироп "Корица" «Монин»;стекло;250мл;</t>
    </r>
    <r>
      <rPr>
        <b/>
        <sz val="10"/>
        <color indexed="10"/>
        <rFont val="Times New Roman"/>
        <family val="1"/>
        <charset val="204"/>
      </rPr>
      <t xml:space="preserve"> NEW</t>
    </r>
  </si>
  <si>
    <r>
      <t xml:space="preserve">Сироп "Персик" «Монин»;стекло;250мл; </t>
    </r>
    <r>
      <rPr>
        <sz val="10"/>
        <color indexed="10"/>
        <rFont val="Times New Roman"/>
        <family val="1"/>
        <charset val="204"/>
      </rPr>
      <t>NEW</t>
    </r>
  </si>
  <si>
    <r>
      <t xml:space="preserve">Сироп "Роза" «Монин»;стекло;250мл; </t>
    </r>
    <r>
      <rPr>
        <b/>
        <sz val="10"/>
        <color indexed="10"/>
        <rFont val="Times New Roman"/>
        <family val="1"/>
        <charset val="204"/>
      </rPr>
      <t>NEW</t>
    </r>
  </si>
  <si>
    <t>koandfe@koandfe.ru</t>
  </si>
  <si>
    <t>г. Москва, Каширское ш., д. 17 корп. 5 стр.2</t>
  </si>
  <si>
    <t xml:space="preserve">8-800-555-10-65 </t>
  </si>
  <si>
    <r>
      <t xml:space="preserve">Бельгийские вафли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NEW!</t>
    </r>
  </si>
  <si>
    <r>
      <t xml:space="preserve">Солнечный микс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NEW!</t>
    </r>
  </si>
  <si>
    <r>
      <t xml:space="preserve">Соленая карамель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NEW!</t>
    </r>
  </si>
  <si>
    <r>
      <t xml:space="preserve">Фисташка              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>NEW!</t>
    </r>
  </si>
  <si>
    <r>
      <t xml:space="preserve">Халва                     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 xml:space="preserve"> NEW!</t>
    </r>
  </si>
  <si>
    <r>
      <t xml:space="preserve">Ииндонезия БАЛИ  </t>
    </r>
    <r>
      <rPr>
        <b/>
        <sz val="10"/>
        <color indexed="10"/>
        <rFont val="Times New Roman"/>
        <family val="1"/>
        <charset val="204"/>
      </rPr>
      <t xml:space="preserve"> ( нет в наличии)          </t>
    </r>
    <r>
      <rPr>
        <b/>
        <sz val="10"/>
        <color indexed="8"/>
        <rFont val="Times New Roman"/>
        <family val="1"/>
        <charset val="204"/>
      </rPr>
      <t xml:space="preserve">           </t>
    </r>
    <r>
      <rPr>
        <b/>
        <sz val="10"/>
        <color indexed="36"/>
        <rFont val="Times New Roman"/>
        <family val="1"/>
        <charset val="204"/>
      </rPr>
      <t xml:space="preserve">   </t>
    </r>
  </si>
  <si>
    <r>
      <t xml:space="preserve">Ииндонезия БАЛИ      </t>
    </r>
    <r>
      <rPr>
        <b/>
        <sz val="10"/>
        <color indexed="10"/>
        <rFont val="Times New Roman"/>
        <family val="1"/>
        <charset val="204"/>
      </rPr>
      <t xml:space="preserve">   ( нет в наличии)             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36"/>
        <rFont val="Times New Roman"/>
        <family val="1"/>
        <charset val="204"/>
      </rPr>
      <t xml:space="preserve">     </t>
    </r>
  </si>
  <si>
    <r>
      <t xml:space="preserve">Сальвадор Пакамара </t>
    </r>
    <r>
      <rPr>
        <b/>
        <sz val="10"/>
        <color indexed="10"/>
        <rFont val="Times New Roman"/>
        <family val="1"/>
        <charset val="204"/>
      </rPr>
      <t xml:space="preserve"> ( нет в наличии)</t>
    </r>
  </si>
  <si>
    <r>
      <t xml:space="preserve">Гондурас  </t>
    </r>
    <r>
      <rPr>
        <b/>
        <sz val="10"/>
        <rFont val="Times New Roman"/>
        <family val="1"/>
        <charset val="204"/>
      </rPr>
      <t xml:space="preserve">       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</si>
  <si>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t xml:space="preserve">Гондурас   </t>
    </r>
    <r>
      <rPr>
        <b/>
        <sz val="10"/>
        <color indexed="10"/>
        <rFont val="Times New Roman"/>
        <family val="1"/>
        <charset val="204"/>
      </rPr>
      <t xml:space="preserve">        </t>
    </r>
    <r>
      <rPr>
        <b/>
        <sz val="10"/>
        <rFont val="Times New Roman"/>
        <family val="1"/>
        <charset val="204"/>
      </rPr>
      <t xml:space="preserve">     </t>
    </r>
    <r>
      <rPr>
        <b/>
        <sz val="10"/>
        <color indexed="10"/>
        <rFont val="Times New Roman"/>
        <family val="1"/>
        <charset val="204"/>
      </rPr>
      <t xml:space="preserve"> </t>
    </r>
  </si>
  <si>
    <t>Вьетнам 18 СКРИН</t>
  </si>
  <si>
    <t>Кения (узнать) НЕТ В НАЛИЧИИ</t>
  </si>
  <si>
    <t>Колумбия Супремо</t>
  </si>
  <si>
    <t>Колумбия Эксельсо</t>
  </si>
  <si>
    <r>
      <t xml:space="preserve">Никарагуа  Роял </t>
    </r>
    <r>
      <rPr>
        <b/>
        <sz val="10"/>
        <color indexed="10"/>
        <rFont val="Times New Roman"/>
        <family val="1"/>
        <charset val="204"/>
      </rPr>
      <t xml:space="preserve">  (нет в наличии)               </t>
    </r>
  </si>
  <si>
    <r>
      <t>Никарагуа Роял (</t>
    </r>
    <r>
      <rPr>
        <b/>
        <sz val="10"/>
        <color indexed="10"/>
        <rFont val="Times New Roman"/>
        <family val="1"/>
        <charset val="204"/>
      </rPr>
      <t xml:space="preserve">нет в наличии)         </t>
    </r>
    <r>
      <rPr>
        <b/>
        <sz val="10"/>
        <color indexed="8"/>
        <rFont val="Times New Roman"/>
        <family val="1"/>
        <charset val="204"/>
      </rPr>
      <t xml:space="preserve">               </t>
    </r>
  </si>
  <si>
    <t>Перу  washed (нет в наличии)</t>
  </si>
  <si>
    <r>
      <t xml:space="preserve">Перу  washed </t>
    </r>
    <r>
      <rPr>
        <b/>
        <sz val="10"/>
        <color indexed="10"/>
        <rFont val="Times New Roman"/>
        <family val="1"/>
        <charset val="204"/>
      </rPr>
      <t>(нет в наличии)</t>
    </r>
  </si>
  <si>
    <r>
      <t xml:space="preserve">Робуста Уганда </t>
    </r>
    <r>
      <rPr>
        <b/>
        <sz val="10"/>
        <color indexed="10"/>
        <rFont val="Times New Roman"/>
        <family val="1"/>
        <charset val="204"/>
      </rPr>
      <t>(нет в наличии)</t>
    </r>
  </si>
  <si>
    <r>
      <t>Робуста Уганда</t>
    </r>
    <r>
      <rPr>
        <b/>
        <sz val="10"/>
        <color indexed="10"/>
        <rFont val="Times New Roman"/>
        <family val="1"/>
        <charset val="204"/>
      </rPr>
      <t xml:space="preserve"> (нет в наличии)</t>
    </r>
  </si>
  <si>
    <t>Бразилия Сантос Файн кап</t>
  </si>
  <si>
    <r>
      <t xml:space="preserve">Бразилия Гуд кап </t>
    </r>
    <r>
      <rPr>
        <b/>
        <sz val="10"/>
        <color indexed="10"/>
        <rFont val="Times New Roman"/>
        <family val="1"/>
        <charset val="204"/>
      </rPr>
      <t>(нет в наличии)</t>
    </r>
  </si>
  <si>
    <r>
      <t>Бразилия Гуд кап</t>
    </r>
    <r>
      <rPr>
        <b/>
        <sz val="10"/>
        <color indexed="10"/>
        <rFont val="Times New Roman"/>
        <family val="1"/>
        <charset val="204"/>
      </rPr>
      <t xml:space="preserve"> (нет в наличии)</t>
    </r>
  </si>
  <si>
    <r>
      <t>Танзания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</si>
  <si>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Танзания </t>
  </si>
  <si>
    <t>Наименование</t>
  </si>
  <si>
    <t xml:space="preserve">Коста Рика </t>
  </si>
  <si>
    <t>Бразилия Бурбон</t>
  </si>
  <si>
    <r>
      <t>Бразилия Бурбон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</si>
  <si>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rPr>
        <b/>
        <sz val="9"/>
        <color indexed="8"/>
        <rFont val="Times New Roman"/>
        <family val="1"/>
        <charset val="204"/>
      </rPr>
      <t>«Запад &amp; Восток»</t>
    </r>
    <r>
      <rPr>
        <sz val="9"/>
        <color indexed="8"/>
        <rFont val="Times New Roman"/>
        <family val="1"/>
        <charset val="204"/>
      </rPr>
      <t>, Состав: «ЭспрессоФлоренсия» 100 гр–1шт, «Колумбия» 100 гр–1шт, З</t>
    </r>
    <r>
      <rPr>
        <sz val="9"/>
        <rFont val="Times New Roman"/>
        <family val="1"/>
        <charset val="204"/>
      </rPr>
      <t>еленый чай «Сенча» 100 гр–1 шт,Черный чай цейлон «Черный Махаон»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100 гр–1 шт, Френч-пресс 350 мл –1шт, Деревянная коробка (30*20*10 см) –1 шт, Декор</t>
    </r>
  </si>
  <si>
    <r>
      <rPr>
        <b/>
        <sz val="9"/>
        <color indexed="8"/>
        <rFont val="Times New Roman"/>
        <family val="1"/>
        <charset val="204"/>
      </rPr>
      <t>"В дорогу АССОРТИ"</t>
    </r>
    <r>
      <rPr>
        <sz val="9"/>
        <color indexed="8"/>
        <rFont val="Times New Roman"/>
        <family val="1"/>
        <charset val="204"/>
      </rPr>
      <t xml:space="preserve"> Дрип-кофе в ассортименте 8гр- 10шт, коробка деревянная (11*13,5*8,5см) с сургучной печатью 1 шт</t>
    </r>
  </si>
  <si>
    <t>Кофе «Кения» в подарочном тубусе, 250 гр., в зерне</t>
  </si>
  <si>
    <t>Кофе «Колумбия Супремо» в подарочном тубусе, 250 гр., в зерне</t>
  </si>
  <si>
    <t>Кофе «Бразилия Бурбон» в подарочном тубусе, 250 гр., в зерне</t>
  </si>
  <si>
    <t>Кофе «Марагоджип Никарагуа» в подарочном тубусе, 250 гр., в зерне</t>
  </si>
  <si>
    <t>Кофе «Блю Маунтин» в подарочном тубусе, 250 гр., в зерне</t>
  </si>
  <si>
    <t xml:space="preserve">Кофе «Доминикана» в подарочном тубусе, 250 гр., в зерне </t>
  </si>
  <si>
    <r>
      <t xml:space="preserve">кол-во в   0,5КГ / 1шт.           </t>
    </r>
    <r>
      <rPr>
        <b/>
        <sz val="9"/>
        <color indexed="10"/>
        <rFont val="Times New Roman"/>
        <family val="1"/>
        <charset val="204"/>
      </rPr>
      <t>(В ЗЕРНЕ)</t>
    </r>
  </si>
  <si>
    <r>
      <t xml:space="preserve">кол-во         1КГ / 1 шт          </t>
    </r>
    <r>
      <rPr>
        <b/>
        <sz val="9"/>
        <color indexed="10"/>
        <rFont val="Times New Roman"/>
        <family val="1"/>
        <charset val="204"/>
      </rPr>
      <t>(молотый)</t>
    </r>
  </si>
  <si>
    <r>
      <t xml:space="preserve">кол-во в   0,5КГ / 1шт.           </t>
    </r>
    <r>
      <rPr>
        <b/>
        <sz val="9"/>
        <color indexed="10"/>
        <rFont val="Times New Roman"/>
        <family val="1"/>
        <charset val="204"/>
      </rPr>
      <t>(молотый)</t>
    </r>
  </si>
  <si>
    <t>ИТОГО  (руб.)</t>
  </si>
  <si>
    <r>
      <t xml:space="preserve">Кофе зеленый в зернах и молотый  </t>
    </r>
    <r>
      <rPr>
        <b/>
        <sz val="11"/>
        <color indexed="10"/>
        <rFont val="Times New Roman"/>
        <family val="1"/>
        <charset val="204"/>
      </rPr>
      <t xml:space="preserve"> упаковка 1000г</t>
    </r>
  </si>
  <si>
    <t>кол-во/кг</t>
  </si>
  <si>
    <r>
      <t xml:space="preserve">кол-во         1КГ / 1 шт          </t>
    </r>
    <r>
      <rPr>
        <b/>
        <sz val="9"/>
        <color indexed="10"/>
        <rFont val="Times New Roman"/>
        <family val="1"/>
        <charset val="204"/>
      </rPr>
      <t>(В ЗЕРНЕ)</t>
    </r>
  </si>
  <si>
    <t>Ф О Р М А      З А К А З А</t>
  </si>
  <si>
    <r>
      <t xml:space="preserve">Цена </t>
    </r>
    <r>
      <rPr>
        <b/>
        <sz val="10"/>
        <color indexed="10"/>
        <rFont val="Times New Roman"/>
        <family val="1"/>
        <charset val="204"/>
      </rPr>
      <t>/</t>
    </r>
    <r>
      <rPr>
        <b/>
        <sz val="12"/>
        <color indexed="10"/>
        <rFont val="Times New Roman"/>
        <family val="1"/>
        <charset val="204"/>
      </rPr>
      <t>0,5</t>
    </r>
    <r>
      <rPr>
        <b/>
        <sz val="10"/>
        <rFont val="Times New Roman"/>
        <family val="1"/>
        <charset val="204"/>
      </rPr>
      <t xml:space="preserve"> </t>
    </r>
    <r>
      <rPr>
        <b/>
        <sz val="10"/>
        <color indexed="10"/>
        <rFont val="Times New Roman"/>
        <family val="1"/>
        <charset val="204"/>
      </rPr>
      <t>кг</t>
    </r>
    <r>
      <rPr>
        <b/>
        <sz val="10"/>
        <rFont val="Times New Roman"/>
        <family val="1"/>
        <charset val="204"/>
      </rPr>
      <t xml:space="preserve"> (с ндс)</t>
    </r>
  </si>
  <si>
    <t>помол:  тонкий/  средний</t>
  </si>
  <si>
    <r>
      <t>Цена /</t>
    </r>
    <r>
      <rPr>
        <b/>
        <sz val="10"/>
        <color indexed="10"/>
        <rFont val="Times New Roman"/>
        <family val="1"/>
        <charset val="204"/>
      </rPr>
      <t>1 кг</t>
    </r>
    <r>
      <rPr>
        <b/>
        <sz val="10"/>
        <rFont val="Times New Roman"/>
        <family val="1"/>
        <charset val="204"/>
      </rPr>
      <t xml:space="preserve"> (с ндс)</t>
    </r>
  </si>
  <si>
    <t>форма заказа АРОМАТИКА  БРАЗИЛИЯ</t>
  </si>
  <si>
    <t>форма заказа АРОМАТИКА  Марагоджип</t>
  </si>
  <si>
    <r>
      <t xml:space="preserve">кол-во в   0,5КГ / 1шт.           </t>
    </r>
    <r>
      <rPr>
        <sz val="9"/>
        <color indexed="10"/>
        <rFont val="Times New Roman"/>
        <family val="1"/>
        <charset val="204"/>
      </rPr>
      <t>(В ЗЕРНЕ)</t>
    </r>
  </si>
  <si>
    <r>
      <t xml:space="preserve">кол-во в   0,5КГ / 1шт.    </t>
    </r>
    <r>
      <rPr>
        <sz val="9"/>
        <color indexed="10"/>
        <rFont val="Times New Roman"/>
        <family val="1"/>
        <charset val="204"/>
      </rPr>
      <t xml:space="preserve"> (В ЗЕРНЕ)</t>
    </r>
  </si>
  <si>
    <r>
      <t xml:space="preserve">кол-во     1КГ / 1 шт </t>
    </r>
    <r>
      <rPr>
        <sz val="9"/>
        <color indexed="10"/>
        <rFont val="Times New Roman"/>
        <family val="1"/>
        <charset val="204"/>
      </rPr>
      <t>(молотый)</t>
    </r>
  </si>
  <si>
    <r>
      <t xml:space="preserve">кол-во в   0,5КГ / 1шт.   </t>
    </r>
    <r>
      <rPr>
        <sz val="9"/>
        <color indexed="10"/>
        <rFont val="Times New Roman"/>
        <family val="1"/>
        <charset val="204"/>
      </rPr>
      <t>(молотый)</t>
    </r>
  </si>
  <si>
    <r>
      <t xml:space="preserve">кол-во в   0,5КГ / 1шт  </t>
    </r>
    <r>
      <rPr>
        <sz val="9"/>
        <color indexed="10"/>
        <rFont val="Times New Roman"/>
        <family val="1"/>
        <charset val="204"/>
      </rPr>
      <t>(молотый)</t>
    </r>
  </si>
  <si>
    <r>
      <t xml:space="preserve"> кол-во             1КГ / 1 шт        </t>
    </r>
    <r>
      <rPr>
        <sz val="9"/>
        <color indexed="10"/>
        <rFont val="Times New Roman"/>
        <family val="1"/>
        <charset val="204"/>
      </rPr>
      <t>(В ЗЕРНЕ)</t>
    </r>
  </si>
  <si>
    <r>
      <t xml:space="preserve">кол-во         1КГ / 1 шт   </t>
    </r>
    <r>
      <rPr>
        <sz val="9"/>
        <color indexed="10"/>
        <rFont val="Times New Roman"/>
        <family val="1"/>
        <charset val="204"/>
      </rPr>
      <t>(молотый)</t>
    </r>
  </si>
  <si>
    <r>
      <t xml:space="preserve">АРОМАТИКА  БРАЗИЛИЯ </t>
    </r>
    <r>
      <rPr>
        <b/>
        <sz val="9"/>
        <color indexed="10"/>
        <rFont val="Times New Roman"/>
        <family val="1"/>
        <charset val="204"/>
      </rPr>
      <t xml:space="preserve">  1кг</t>
    </r>
    <r>
      <rPr>
        <b/>
        <sz val="9"/>
        <color indexed="8"/>
        <rFont val="Times New Roman"/>
        <family val="1"/>
        <charset val="204"/>
      </rPr>
      <t xml:space="preserve">  (с ндс)                </t>
    </r>
  </si>
  <si>
    <r>
      <t xml:space="preserve">АРОМАТИКА  БРАЗИЛИЯ  </t>
    </r>
    <r>
      <rPr>
        <b/>
        <sz val="9"/>
        <color indexed="10"/>
        <rFont val="Times New Roman"/>
        <family val="1"/>
        <charset val="204"/>
      </rPr>
      <t xml:space="preserve"> 0,5 кг</t>
    </r>
    <r>
      <rPr>
        <b/>
        <sz val="9"/>
        <color indexed="8"/>
        <rFont val="Times New Roman"/>
        <family val="1"/>
        <charset val="204"/>
      </rPr>
      <t xml:space="preserve"> (с ндс)          </t>
    </r>
  </si>
  <si>
    <r>
      <t>АРОМАТИКА  Марагоджип</t>
    </r>
    <r>
      <rPr>
        <b/>
        <sz val="9"/>
        <color indexed="10"/>
        <rFont val="Times New Roman"/>
        <family val="1"/>
        <charset val="204"/>
      </rPr>
      <t xml:space="preserve"> 0,5кг</t>
    </r>
    <r>
      <rPr>
        <b/>
        <sz val="9"/>
        <color indexed="8"/>
        <rFont val="Times New Roman"/>
        <family val="1"/>
        <charset val="204"/>
      </rPr>
      <t xml:space="preserve"> (с ндс)                  </t>
    </r>
  </si>
  <si>
    <r>
      <t>АРОМАТИКА  Марагоджип</t>
    </r>
    <r>
      <rPr>
        <b/>
        <sz val="9"/>
        <color indexed="10"/>
        <rFont val="Times New Roman"/>
        <family val="1"/>
        <charset val="204"/>
      </rPr>
      <t xml:space="preserve"> 1кг </t>
    </r>
    <r>
      <rPr>
        <b/>
        <sz val="9"/>
        <color indexed="8"/>
        <rFont val="Times New Roman"/>
        <family val="1"/>
        <charset val="204"/>
      </rPr>
      <t xml:space="preserve"> (с ндс)                </t>
    </r>
  </si>
  <si>
    <r>
      <t xml:space="preserve">кол-во 1КГ / 1 шт </t>
    </r>
    <r>
      <rPr>
        <sz val="9"/>
        <color indexed="10"/>
        <rFont val="Times New Roman"/>
        <family val="1"/>
        <charset val="204"/>
      </rPr>
      <t>(В ЗЕРНЕ)</t>
    </r>
  </si>
  <si>
    <r>
      <rPr>
        <b/>
        <sz val="9"/>
        <color indexed="8"/>
        <rFont val="Times New Roman"/>
        <family val="1"/>
        <charset val="204"/>
      </rPr>
      <t>"Жаркий сюрприз"</t>
    </r>
    <r>
      <rPr>
        <sz val="9"/>
        <color indexed="8"/>
        <rFont val="Times New Roman"/>
        <family val="1"/>
        <charset val="204"/>
      </rPr>
      <t>, Сос</t>
    </r>
    <r>
      <rPr>
        <sz val="9"/>
        <rFont val="Times New Roman"/>
        <family val="1"/>
        <charset val="204"/>
      </rPr>
      <t>тав: "Эфиопия Сидамо Мокка 200гр -1 шт,</t>
    </r>
    <r>
      <rPr>
        <sz val="9"/>
        <color indexed="8"/>
        <rFont val="Times New Roman"/>
        <family val="1"/>
        <charset val="204"/>
      </rPr>
      <t xml:space="preserve">  Кофе в шоколаде 100гр-1 уп., Шоколад молочный 5гр - 5 шт, </t>
    </r>
    <r>
      <rPr>
        <sz val="9"/>
        <rFont val="Times New Roman"/>
        <family val="1"/>
        <charset val="204"/>
      </rPr>
      <t xml:space="preserve"> Бокал Паб (стекло)-1 шт, Деревянная коробка (30*20*10 см) –1 шт, Декор</t>
    </r>
  </si>
  <si>
    <r>
      <t xml:space="preserve">ЦЕНА за пачку (5,5гх10 шт) руб. с НДС </t>
    </r>
    <r>
      <rPr>
        <b/>
        <sz val="12"/>
        <color indexed="10"/>
        <rFont val="Times New Roman"/>
        <family val="1"/>
        <charset val="204"/>
      </rPr>
      <t>при заказе до 10 пачек</t>
    </r>
  </si>
  <si>
    <t>КАПСУЛЫ,  тип капсул: nespresso</t>
  </si>
  <si>
    <r>
      <t xml:space="preserve">ЦЕНА за пачку (5,5гх10 шт) руб. с НДС </t>
    </r>
    <r>
      <rPr>
        <b/>
        <sz val="12"/>
        <color indexed="10"/>
        <rFont val="Times New Roman"/>
        <family val="1"/>
        <charset val="204"/>
      </rPr>
      <t>при заказе от 11 пачек</t>
    </r>
  </si>
  <si>
    <t>Эспрессо  Флоренсия (100% арабика)</t>
  </si>
  <si>
    <r>
      <rPr>
        <b/>
        <sz val="9"/>
        <color indexed="8"/>
        <rFont val="Times New Roman"/>
        <family val="1"/>
        <charset val="204"/>
      </rPr>
      <t>«Мегаполис»</t>
    </r>
    <r>
      <rPr>
        <sz val="9"/>
        <color indexed="8"/>
        <rFont val="Times New Roman"/>
        <family val="1"/>
        <charset val="204"/>
      </rPr>
      <t>, Состав: «Эспрессо Флоренсия» 200 гр–1 шт, Drip Coffee«Флоренсия» 8 гр–8 шт,Кофейные зерна в шоколаде -100 гр, Шоколад темный 5 гр–5 шт,Деревянная коробка (30*20*10 см) –1 шт, Декор</t>
    </r>
  </si>
  <si>
    <r>
      <rPr>
        <b/>
        <sz val="9"/>
        <color indexed="8"/>
        <rFont val="Times New Roman"/>
        <family val="1"/>
        <charset val="204"/>
      </rPr>
      <t>"Карнавал"</t>
    </r>
    <r>
      <rPr>
        <sz val="9"/>
        <color indexed="8"/>
        <rFont val="Times New Roman"/>
        <family val="1"/>
        <charset val="204"/>
      </rPr>
      <t xml:space="preserve"> Состав: "Сидамо Мокка" 200гр-1 шт, Френч-пресс 350мл-1шт, Кофе в шоколаде 100гр-1шт, Чай черный "Мишки Га</t>
    </r>
    <r>
      <rPr>
        <sz val="9"/>
        <rFont val="Times New Roman"/>
        <family val="1"/>
        <charset val="204"/>
      </rPr>
      <t>мми" 100гр-1 шт,  Шоколад молочный 5 гр-5 шт, Бокал Паб  стекло; 200мл</t>
    </r>
    <r>
      <rPr>
        <sz val="9"/>
        <color indexed="8"/>
        <rFont val="Times New Roman"/>
        <family val="1"/>
        <charset val="204"/>
      </rPr>
      <t xml:space="preserve">, деревянная коробка (30*20*10 см) –1 шт, Декор </t>
    </r>
  </si>
  <si>
    <t>Заказ до 10 пачек (по 10 шт)</t>
  </si>
  <si>
    <t>Заказ ОТ 11 пачек (по 10 шт)</t>
  </si>
  <si>
    <r>
      <t>Марагоджип Колумбия</t>
    </r>
    <r>
      <rPr>
        <b/>
        <sz val="10"/>
        <color rgb="FFFF0000"/>
        <rFont val="Times New Roman"/>
        <family val="1"/>
        <charset val="204"/>
      </rPr>
      <t xml:space="preserve">  (нет в наличии)</t>
    </r>
  </si>
  <si>
    <t>Смесь № 1 (60% /40)</t>
  </si>
  <si>
    <r>
      <t>Марагоджип Колумбия</t>
    </r>
    <r>
      <rPr>
        <b/>
        <sz val="10"/>
        <color indexed="10"/>
        <rFont val="Times New Roman"/>
        <family val="1"/>
        <charset val="204"/>
      </rPr>
      <t xml:space="preserve">   (нет в наличии)</t>
    </r>
  </si>
  <si>
    <r>
      <t>Марагоджип Никарагуа</t>
    </r>
    <r>
      <rPr>
        <b/>
        <sz val="10"/>
        <color indexed="10"/>
        <rFont val="Times New Roman"/>
        <family val="1"/>
        <charset val="204"/>
      </rPr>
      <t xml:space="preserve">  </t>
    </r>
  </si>
  <si>
    <t>Марагоджип Никарагуа</t>
  </si>
  <si>
    <r>
      <t xml:space="preserve">Бразилия Фенси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</si>
  <si>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t xml:space="preserve">ДОМИНИКАНА </t>
  </si>
  <si>
    <r>
      <t xml:space="preserve">Бурунди  </t>
    </r>
    <r>
      <rPr>
        <b/>
        <sz val="10"/>
        <color indexed="10"/>
        <rFont val="Times New Roman"/>
        <family val="1"/>
        <charset val="204"/>
      </rPr>
      <t xml:space="preserve">  нет в наличии</t>
    </r>
  </si>
  <si>
    <t>Чапут Флоренсия (8г.х 8 шт.)</t>
  </si>
  <si>
    <t>Чапут Бленд (8г.х 8 шт.)</t>
  </si>
  <si>
    <t>Чапут Ирландские сливки (8г.х 8 шт.)</t>
  </si>
  <si>
    <t>Чапут Английская карамель  (8г.х 8 шт.)</t>
  </si>
  <si>
    <t>Чапут Бразилия Моджиана (8г.х 8 шт.)</t>
  </si>
  <si>
    <r>
      <rPr>
        <b/>
        <sz val="10"/>
        <color rgb="FFFF0000"/>
        <rFont val="Times New Roman"/>
        <family val="1"/>
        <charset val="204"/>
      </rPr>
      <t>Дрип</t>
    </r>
    <r>
      <rPr>
        <b/>
        <sz val="10"/>
        <color theme="1"/>
        <rFont val="Times New Roman"/>
        <family val="1"/>
        <charset val="204"/>
      </rPr>
      <t xml:space="preserve"> Бразилия Сантос 8г.</t>
    </r>
  </si>
  <si>
    <r>
      <rPr>
        <b/>
        <sz val="10"/>
        <color rgb="FFFF0000"/>
        <rFont val="Times New Roman"/>
        <family val="1"/>
        <charset val="204"/>
      </rPr>
      <t>Дрип</t>
    </r>
    <r>
      <rPr>
        <b/>
        <sz val="10"/>
        <color theme="1"/>
        <rFont val="Times New Roman"/>
        <family val="1"/>
        <charset val="204"/>
      </rPr>
      <t xml:space="preserve"> Флоренсия 8г.</t>
    </r>
  </si>
  <si>
    <r>
      <rPr>
        <b/>
        <sz val="10"/>
        <color rgb="FFFF0000"/>
        <rFont val="Times New Roman"/>
        <family val="1"/>
        <charset val="204"/>
      </rPr>
      <t xml:space="preserve">Дрип </t>
    </r>
    <r>
      <rPr>
        <b/>
        <sz val="10"/>
        <color theme="1"/>
        <rFont val="Times New Roman"/>
        <family val="1"/>
        <charset val="204"/>
      </rPr>
      <t>Колумбия 8г.</t>
    </r>
  </si>
  <si>
    <r>
      <rPr>
        <b/>
        <sz val="10"/>
        <color rgb="FFFF0000"/>
        <rFont val="Times New Roman"/>
        <family val="1"/>
        <charset val="204"/>
      </rPr>
      <t>Дрип</t>
    </r>
    <r>
      <rPr>
        <b/>
        <sz val="10"/>
        <color theme="1"/>
        <rFont val="Times New Roman"/>
        <family val="1"/>
        <charset val="204"/>
      </rPr>
      <t xml:space="preserve"> Ирландский крем 8г</t>
    </r>
  </si>
  <si>
    <r>
      <rPr>
        <b/>
        <sz val="10"/>
        <color rgb="FFFF0000"/>
        <rFont val="Times New Roman"/>
        <family val="1"/>
        <charset val="204"/>
      </rPr>
      <t xml:space="preserve">Дрип </t>
    </r>
    <r>
      <rPr>
        <b/>
        <sz val="10"/>
        <color theme="1"/>
        <rFont val="Times New Roman"/>
        <family val="1"/>
        <charset val="204"/>
      </rPr>
      <t xml:space="preserve">Шоколадный тоффи                   </t>
    </r>
  </si>
  <si>
    <r>
      <rPr>
        <b/>
        <sz val="10"/>
        <color rgb="FFFF0000"/>
        <rFont val="Times New Roman"/>
        <family val="1"/>
        <charset val="204"/>
      </rPr>
      <t>Дрип</t>
    </r>
    <r>
      <rPr>
        <b/>
        <sz val="10"/>
        <color theme="1"/>
        <rFont val="Times New Roman"/>
        <family val="1"/>
        <charset val="204"/>
      </rPr>
      <t xml:space="preserve"> Вишневый десерт </t>
    </r>
  </si>
  <si>
    <r>
      <rPr>
        <b/>
        <sz val="10"/>
        <color rgb="FF0070C0"/>
        <rFont val="Times New Roman"/>
        <family val="1"/>
        <charset val="204"/>
      </rPr>
      <t>Саше</t>
    </r>
    <r>
      <rPr>
        <b/>
        <sz val="10"/>
        <color theme="1"/>
        <rFont val="Times New Roman"/>
        <family val="1"/>
        <charset val="204"/>
      </rPr>
      <t xml:space="preserve"> Ирландский крем 8г.</t>
    </r>
  </si>
  <si>
    <r>
      <rPr>
        <b/>
        <sz val="10"/>
        <color rgb="FF0070C0"/>
        <rFont val="Times New Roman"/>
        <family val="1"/>
        <charset val="204"/>
      </rPr>
      <t xml:space="preserve">Саше </t>
    </r>
    <r>
      <rPr>
        <b/>
        <sz val="10"/>
        <color theme="1"/>
        <rFont val="Times New Roman"/>
        <family val="1"/>
        <charset val="204"/>
      </rPr>
      <t>Бразилия Сантос 8г.</t>
    </r>
  </si>
  <si>
    <r>
      <rPr>
        <b/>
        <sz val="10"/>
        <color rgb="FF7030A0"/>
        <rFont val="Times New Roman"/>
        <family val="1"/>
        <charset val="204"/>
      </rPr>
      <t xml:space="preserve">Чапут </t>
    </r>
    <r>
      <rPr>
        <b/>
        <sz val="10"/>
        <color theme="1"/>
        <rFont val="Times New Roman"/>
        <family val="1"/>
        <charset val="204"/>
      </rPr>
      <t>Флоренсия 8г.</t>
    </r>
  </si>
  <si>
    <r>
      <rPr>
        <b/>
        <sz val="10"/>
        <color rgb="FF7030A0"/>
        <rFont val="Times New Roman"/>
        <family val="1"/>
        <charset val="204"/>
      </rPr>
      <t xml:space="preserve">Чапут </t>
    </r>
    <r>
      <rPr>
        <b/>
        <sz val="10"/>
        <color theme="1"/>
        <rFont val="Times New Roman"/>
        <family val="1"/>
        <charset val="204"/>
      </rPr>
      <t>Бразилия Моджиана 8г.</t>
    </r>
  </si>
  <si>
    <r>
      <rPr>
        <b/>
        <sz val="10"/>
        <color rgb="FF7030A0"/>
        <rFont val="Times New Roman"/>
        <family val="1"/>
        <charset val="204"/>
      </rPr>
      <t>Чапут</t>
    </r>
    <r>
      <rPr>
        <b/>
        <sz val="10"/>
        <color theme="1"/>
        <rFont val="Times New Roman"/>
        <family val="1"/>
        <charset val="204"/>
      </rPr>
      <t xml:space="preserve"> Английская карамель  8г.</t>
    </r>
  </si>
  <si>
    <r>
      <t xml:space="preserve">ЦЕНА за пачку (8гх8 шт) руб. с НДС </t>
    </r>
    <r>
      <rPr>
        <b/>
        <sz val="10"/>
        <color indexed="10"/>
        <rFont val="Times New Roman"/>
        <family val="1"/>
        <charset val="204"/>
      </rPr>
      <t>при заказе до 10 упак.</t>
    </r>
  </si>
  <si>
    <r>
      <t xml:space="preserve">ЦЕНА за пачку (8гх8 шт) руб. с НДС </t>
    </r>
    <r>
      <rPr>
        <b/>
        <sz val="10"/>
        <color indexed="10"/>
        <rFont val="Times New Roman"/>
        <family val="1"/>
        <charset val="204"/>
      </rPr>
      <t>при  заказе от 11 до 50 упак.</t>
    </r>
  </si>
  <si>
    <r>
      <t xml:space="preserve">ЦЕНА за пачку (8гх8 шт) руб. с НДС </t>
    </r>
    <r>
      <rPr>
        <b/>
        <sz val="10"/>
        <color indexed="10"/>
        <rFont val="Times New Roman"/>
        <family val="1"/>
        <charset val="204"/>
      </rPr>
      <t>при  заказе от 51 до 100 упак.</t>
    </r>
  </si>
  <si>
    <r>
      <t xml:space="preserve">ЦЕНА за пачку (8гх8 шт) руб. с НДС </t>
    </r>
    <r>
      <rPr>
        <b/>
        <sz val="10"/>
        <color indexed="10"/>
        <rFont val="Times New Roman"/>
        <family val="1"/>
        <charset val="204"/>
      </rPr>
      <t>при  заказе более 100 упак.</t>
    </r>
  </si>
  <si>
    <r>
      <t xml:space="preserve">КОФЕ В ФИЛЬТР-ПАКЕТАХ </t>
    </r>
    <r>
      <rPr>
        <b/>
        <sz val="14"/>
        <color indexed="10"/>
        <rFont val="Times New Roman"/>
        <family val="1"/>
        <charset val="204"/>
      </rPr>
      <t>РОССЫПЬЮ</t>
    </r>
  </si>
  <si>
    <r>
      <t>КОФЕ В ЧАПУТАХ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sz val="11"/>
        <color rgb="FF0070C0"/>
        <rFont val="Times New Roman"/>
        <family val="1"/>
        <charset val="204"/>
      </rPr>
      <t>- БЕЗ ДОСТУПА КИСЛОРОДА!</t>
    </r>
    <r>
      <rPr>
        <b/>
        <sz val="11"/>
        <color indexed="10"/>
        <rFont val="Times New Roman"/>
        <family val="1"/>
        <charset val="204"/>
      </rPr>
      <t xml:space="preserve">   </t>
    </r>
    <r>
      <rPr>
        <b/>
        <sz val="11"/>
        <color theme="1"/>
        <rFont val="Times New Roman"/>
        <family val="1"/>
        <charset val="204"/>
      </rPr>
      <t>В одной упаковке - 8шт!</t>
    </r>
  </si>
  <si>
    <r>
      <t>КОФЕ В САШЕ</t>
    </r>
    <r>
      <rPr>
        <b/>
        <sz val="12"/>
        <color rgb="FF0070C0"/>
        <rFont val="Times New Roman"/>
        <family val="1"/>
        <charset val="204"/>
      </rPr>
      <t xml:space="preserve"> - БЕЗ ДОСТУПА КИСЛОРОДА! </t>
    </r>
    <r>
      <rPr>
        <b/>
        <sz val="10"/>
        <color theme="1"/>
        <rFont val="Times New Roman"/>
        <family val="1"/>
        <charset val="204"/>
      </rPr>
      <t xml:space="preserve">  </t>
    </r>
    <r>
      <rPr>
        <b/>
        <sz val="11"/>
        <color theme="1"/>
        <rFont val="Times New Roman"/>
        <family val="1"/>
        <charset val="204"/>
      </rPr>
      <t xml:space="preserve"> В одной упаковке - 8шт!</t>
    </r>
  </si>
  <si>
    <t>*пакет запаивается в камере с азотной средой без доступа кислорода.</t>
  </si>
  <si>
    <r>
      <t>Бурунди</t>
    </r>
    <r>
      <rPr>
        <b/>
        <sz val="10"/>
        <color indexed="10"/>
        <rFont val="Times New Roman"/>
        <family val="1"/>
        <charset val="204"/>
      </rPr>
      <t xml:space="preserve">   (нет в наличии)</t>
    </r>
  </si>
  <si>
    <t>Условия работы  ООО  "Ко энд Фе"</t>
  </si>
  <si>
    <t>2. После согласования оплачиваете счет.</t>
  </si>
  <si>
    <t>Для заключения договора необходимо предоставить копии документов</t>
  </si>
  <si>
    <t>Для юридических лиц:</t>
  </si>
  <si>
    <t>Устав (1-5 и последние страницы)</t>
  </si>
  <si>
    <t>Решение учредителей о назначении генерального директора</t>
  </si>
  <si>
    <t>Свидетельство о гос. регистрации</t>
  </si>
  <si>
    <t>Свидетельство ИНН</t>
  </si>
  <si>
    <t>Решение о вступлении в должность ген. Директора</t>
  </si>
  <si>
    <t>Банковские реквизиты</t>
  </si>
  <si>
    <t>Для ИП (ПБЮЛ):</t>
  </si>
  <si>
    <t>Паспорт предпринимателя с пропиской</t>
  </si>
  <si>
    <t>Свидетельство о постановке на учет в налоговом органе (ИНН)</t>
  </si>
  <si>
    <t>Для физических лиц:</t>
  </si>
  <si>
    <t>ФИО</t>
  </si>
  <si>
    <t>Тел.</t>
  </si>
  <si>
    <t>1. Оформляете заказ в прайсе и отправляете на почту Вашего менеджера.</t>
  </si>
  <si>
    <t xml:space="preserve">Вместе с 1кг кофе Вы получаете 10 этикеток +10 пакетов (100 гр) на 1 кг.  </t>
  </si>
  <si>
    <t xml:space="preserve"> Остальные все товары по оптовой цене от 1единицы.</t>
  </si>
  <si>
    <t>Если в заказе только дрип пакеты, саше, чапуты- минимальный заказ для оптовой цены от  400шт.(поштучно), 5коробок</t>
  </si>
  <si>
    <r>
      <rPr>
        <b/>
        <sz val="10"/>
        <color rgb="FF7030A0"/>
        <rFont val="Times New Roman"/>
        <family val="1"/>
        <charset val="204"/>
      </rPr>
      <t xml:space="preserve">Чапут </t>
    </r>
    <r>
      <rPr>
        <b/>
        <sz val="10"/>
        <color theme="1"/>
        <rFont val="Times New Roman"/>
        <family val="1"/>
        <charset val="204"/>
      </rPr>
      <t>Бленд 8г.</t>
    </r>
  </si>
  <si>
    <r>
      <rPr>
        <b/>
        <sz val="10"/>
        <color rgb="FF7030A0"/>
        <rFont val="Times New Roman"/>
        <family val="1"/>
        <charset val="204"/>
      </rPr>
      <t xml:space="preserve">Чапут </t>
    </r>
    <r>
      <rPr>
        <b/>
        <sz val="10"/>
        <color theme="1"/>
        <rFont val="Times New Roman"/>
        <family val="1"/>
        <charset val="204"/>
      </rPr>
      <t>Ирландские сливки 8г.</t>
    </r>
  </si>
  <si>
    <r>
      <t xml:space="preserve">Бразилия Руби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</si>
  <si>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Йемен Мокка </t>
    </r>
    <r>
      <rPr>
        <b/>
        <sz val="10"/>
        <color rgb="FFFF0000"/>
        <rFont val="Times New Roman"/>
        <family val="1"/>
        <charset val="204"/>
      </rPr>
      <t xml:space="preserve">  (нет в наличии)</t>
    </r>
  </si>
  <si>
    <r>
      <t xml:space="preserve">Йемен Мокка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</si>
  <si>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Бразилия Фенси </t>
    </r>
    <r>
      <rPr>
        <b/>
        <sz val="10"/>
        <color rgb="FFFF0000"/>
        <rFont val="Times New Roman"/>
        <family val="1"/>
        <charset val="204"/>
      </rPr>
      <t xml:space="preserve"> (нет в наличии)</t>
    </r>
  </si>
  <si>
    <r>
      <t xml:space="preserve">Индонезия Лювак </t>
    </r>
    <r>
      <rPr>
        <b/>
        <sz val="10"/>
        <color rgb="FFFF0000"/>
        <rFont val="Times New Roman"/>
        <family val="1"/>
        <charset val="204"/>
      </rPr>
      <t>(нет в наличии)</t>
    </r>
  </si>
  <si>
    <t>Оптовые цены действительны от 5кг кофе (в ассортименте) при отгрузке по Москве, и от 10кг кофе (в ассортименте) - при отправке в  регионы.</t>
  </si>
  <si>
    <t>видео дрип</t>
  </si>
  <si>
    <r>
      <rPr>
        <b/>
        <sz val="10"/>
        <color rgb="FFFF0000"/>
        <rFont val="Times New Roman"/>
        <family val="1"/>
        <charset val="204"/>
      </rPr>
      <t xml:space="preserve">VFR </t>
    </r>
    <r>
      <rPr>
        <b/>
        <sz val="10"/>
        <color theme="1"/>
        <rFont val="Times New Roman"/>
        <family val="1"/>
        <charset val="204"/>
      </rPr>
      <t>Бразилия Сантос  8г.</t>
    </r>
  </si>
  <si>
    <r>
      <rPr>
        <b/>
        <sz val="9"/>
        <color indexed="8"/>
        <rFont val="Times New Roman"/>
        <family val="1"/>
        <charset val="204"/>
      </rPr>
      <t xml:space="preserve">"Для него" </t>
    </r>
    <r>
      <rPr>
        <sz val="9"/>
        <color indexed="8"/>
        <rFont val="Times New Roman"/>
        <family val="1"/>
        <charset val="204"/>
      </rPr>
      <t xml:space="preserve"> Состав: пачка дрип- пакет (8ш*8г), Кофе 200гр зерно "Флоренсия" (1), пакет подарочный</t>
    </r>
  </si>
  <si>
    <r>
      <rPr>
        <b/>
        <sz val="9"/>
        <color indexed="8"/>
        <rFont val="Times New Roman"/>
        <family val="1"/>
        <charset val="204"/>
      </rPr>
      <t>«Вкус Ирландии»</t>
    </r>
    <r>
      <rPr>
        <sz val="9"/>
        <color indexed="8"/>
        <rFont val="Times New Roman"/>
        <family val="1"/>
        <charset val="204"/>
      </rPr>
      <t xml:space="preserve">, Состав: «Рождественская выпечка» 200 гр–1шт, Drip Coffee «Ирландский крем» 8 гр–5 </t>
    </r>
    <r>
      <rPr>
        <sz val="9"/>
        <rFont val="Times New Roman"/>
        <family val="1"/>
        <charset val="204"/>
      </rPr>
      <t>шт, Кофейные зерна в шоколаде -100 гр,Бокал "Акапулько" "Айриш Кофе"; стекло; 280мл.</t>
    </r>
    <r>
      <rPr>
        <sz val="9"/>
        <color indexed="8"/>
        <rFont val="Times New Roman"/>
        <family val="1"/>
        <charset val="204"/>
      </rPr>
      <t>, Деревянная коробка (30*20*10 см) –1 шт, Декор</t>
    </r>
  </si>
  <si>
    <r>
      <t xml:space="preserve">Гватемала Пакамара           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</si>
  <si>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Бразилия Паже </t>
    </r>
    <r>
      <rPr>
        <b/>
        <sz val="10"/>
        <color rgb="FF00863D"/>
        <rFont val="Times New Roman"/>
        <family val="1"/>
        <charset val="204"/>
      </rPr>
      <t>(осталось мало)</t>
    </r>
  </si>
  <si>
    <r>
      <t xml:space="preserve">Индонезия Ява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</si>
  <si>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Руанда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</si>
  <si>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Гватемала Пакамара     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</si>
  <si>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Индонезия Ява  </t>
    </r>
    <r>
      <rPr>
        <b/>
        <sz val="10"/>
        <color rgb="FFFF0000"/>
        <rFont val="Times New Roman"/>
        <family val="1"/>
        <charset val="204"/>
      </rPr>
      <t xml:space="preserve"> (нет в наличии) </t>
    </r>
    <r>
      <rPr>
        <b/>
        <sz val="10"/>
        <color indexed="8"/>
        <rFont val="Times New Roman"/>
        <family val="1"/>
        <charset val="204"/>
      </rPr>
      <t xml:space="preserve">          </t>
    </r>
  </si>
  <si>
    <r>
      <t>Руанда</t>
    </r>
    <r>
      <rPr>
        <b/>
        <sz val="10"/>
        <color rgb="FFFF0000"/>
        <rFont val="Times New Roman"/>
        <family val="1"/>
        <charset val="204"/>
      </rPr>
      <t xml:space="preserve"> (нет в наличии)   </t>
    </r>
  </si>
  <si>
    <t xml:space="preserve">Индонезия Сулавеси </t>
  </si>
  <si>
    <t xml:space="preserve">Индонезия Сулавеси      </t>
  </si>
  <si>
    <t xml:space="preserve">        Сахар . Минимальный заказ 5кг</t>
  </si>
  <si>
    <t>Марагоджип Гватемала</t>
  </si>
  <si>
    <r>
      <t xml:space="preserve">Марагоджип Гватемала  </t>
    </r>
    <r>
      <rPr>
        <b/>
        <sz val="10"/>
        <color rgb="FF000000"/>
        <rFont val="Times New Roman"/>
        <family val="1"/>
        <charset val="204"/>
      </rPr>
      <t xml:space="preserve"> </t>
    </r>
  </si>
  <si>
    <r>
      <rPr>
        <b/>
        <sz val="9"/>
        <color indexed="8"/>
        <rFont val="Times New Roman"/>
        <family val="1"/>
        <charset val="204"/>
      </rPr>
      <t>«Для неѐ»</t>
    </r>
    <r>
      <rPr>
        <sz val="9"/>
        <color indexed="8"/>
        <rFont val="Times New Roman"/>
        <family val="1"/>
        <charset val="204"/>
      </rPr>
      <t>, Состав: «Танзания» 100 гр–1шт, «Бразилия Моджиана» 100 гр–1шт, Картонная коробка с окошком (20*20*4 см) –1 шт, Декор</t>
    </r>
  </si>
  <si>
    <r>
      <t xml:space="preserve">Чизкейк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</si>
  <si>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rPr>
        <b/>
        <sz val="10"/>
        <rFont val="Times New Roman"/>
        <family val="1"/>
        <charset val="204"/>
      </rPr>
      <t>Бокал «Глинтвейн»,</t>
    </r>
    <r>
      <rPr>
        <sz val="10"/>
        <rFont val="Times New Roman"/>
        <family val="1"/>
        <charset val="204"/>
      </rPr>
      <t xml:space="preserve"> стекло, 200мл; D=75, H=135, L=330мм</t>
    </r>
  </si>
  <si>
    <r>
      <rPr>
        <b/>
        <sz val="10"/>
        <rFont val="Times New Roman"/>
        <family val="1"/>
        <charset val="204"/>
      </rPr>
      <t>Бокал Паб «Айриш Кофе» 215мл</t>
    </r>
    <r>
      <rPr>
        <sz val="10"/>
        <rFont val="Times New Roman"/>
        <family val="1"/>
        <charset val="204"/>
      </rPr>
      <t>, стекло, D=75, H=145, L=108мм</t>
    </r>
  </si>
  <si>
    <r>
      <t xml:space="preserve">                Помпа-дозатор для сиропов 10 мл(1 литр) </t>
    </r>
    <r>
      <rPr>
        <sz val="10"/>
        <color rgb="FFFF0000"/>
        <rFont val="Times New Roman"/>
        <family val="1"/>
        <charset val="204"/>
      </rPr>
      <t>нет в наличии</t>
    </r>
  </si>
  <si>
    <r>
      <t xml:space="preserve">                Помпа-дозатор для сиропов 10 мл,(0.7 ЛИТР) </t>
    </r>
    <r>
      <rPr>
        <sz val="10"/>
        <color rgb="FFFF0000"/>
        <rFont val="Times New Roman"/>
        <family val="1"/>
        <charset val="204"/>
      </rPr>
      <t>нет в наличии</t>
    </r>
  </si>
  <si>
    <r>
      <t xml:space="preserve">            Ложка-весы JoeFrex, электронная</t>
    </r>
    <r>
      <rPr>
        <sz val="10"/>
        <color rgb="FFFF0000"/>
        <rFont val="Times New Roman"/>
        <family val="1"/>
        <charset val="204"/>
      </rPr>
      <t xml:space="preserve"> (нет в наличии)</t>
    </r>
  </si>
  <si>
    <r>
      <rPr>
        <b/>
        <sz val="10"/>
        <color theme="1"/>
        <rFont val="Times New Roman"/>
        <family val="1"/>
        <charset val="204"/>
      </rPr>
      <t>Зажим</t>
    </r>
    <r>
      <rPr>
        <sz val="10"/>
        <color theme="1"/>
        <rFont val="Times New Roman"/>
        <family val="1"/>
        <charset val="204"/>
      </rPr>
      <t xml:space="preserve"> (дерево) с логотипом Ко энд Фе,                                                          общая длина 15см</t>
    </r>
  </si>
  <si>
    <r>
      <rPr>
        <b/>
        <sz val="10"/>
        <color theme="1"/>
        <rFont val="Times New Roman"/>
        <family val="1"/>
        <charset val="204"/>
      </rPr>
      <t>Кофе в шоколадной глазури, 20 гр пачка</t>
    </r>
    <r>
      <rPr>
        <sz val="10"/>
        <color theme="1"/>
        <rFont val="Times New Roman"/>
        <family val="1"/>
        <charset val="204"/>
      </rPr>
      <t xml:space="preserve"> (ДхВхШ 8х1,7х3,75 см)</t>
    </r>
  </si>
  <si>
    <r>
      <rPr>
        <b/>
        <sz val="10"/>
        <color theme="1"/>
        <rFont val="Times New Roman"/>
        <family val="1"/>
        <charset val="204"/>
      </rPr>
      <t xml:space="preserve">Кофе в шоколадной глазури. шоу-бокс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 xml:space="preserve"> (ДхВхШ 15,8х5,7х8,25 см) - 12 пачек по 20 гр.</t>
    </r>
  </si>
  <si>
    <r>
      <rPr>
        <b/>
        <sz val="10"/>
        <color theme="1"/>
        <rFont val="Times New Roman"/>
        <family val="1"/>
        <charset val="204"/>
      </rPr>
      <t>Емкость для сыпучих продуктов</t>
    </r>
    <r>
      <rPr>
        <sz val="10"/>
        <color theme="1"/>
        <rFont val="Times New Roman"/>
        <family val="1"/>
        <charset val="204"/>
      </rPr>
      <t xml:space="preserve"> APS Streuer, fein Ø 5,5 cm, H: 7,5 cm </t>
    </r>
    <r>
      <rPr>
        <sz val="10"/>
        <color rgb="FFFF0000"/>
        <rFont val="Times New Roman"/>
        <family val="1"/>
        <charset val="204"/>
      </rPr>
      <t>(нет в наличии)</t>
    </r>
  </si>
  <si>
    <r>
      <rPr>
        <b/>
        <sz val="10"/>
        <color theme="1"/>
        <rFont val="Times New Roman"/>
        <family val="1"/>
        <charset val="204"/>
      </rPr>
      <t>Емкость для какао/корицы</t>
    </r>
    <r>
      <rPr>
        <sz val="10"/>
        <color theme="1"/>
        <rFont val="Times New Roman"/>
        <family val="1"/>
        <charset val="204"/>
      </rPr>
      <t xml:space="preserve"> 150мл (нержавеющая сталь)                                          </t>
    </r>
    <r>
      <rPr>
        <sz val="10"/>
        <color rgb="FFFF0000"/>
        <rFont val="Times New Roman"/>
        <family val="1"/>
        <charset val="204"/>
      </rPr>
      <t>(осталось 4 шт.)</t>
    </r>
  </si>
  <si>
    <r>
      <rPr>
        <b/>
        <sz val="10"/>
        <color theme="1"/>
        <rFont val="Times New Roman"/>
        <family val="1"/>
        <charset val="204"/>
      </rPr>
      <t>Воронка-пуровер</t>
    </r>
    <r>
      <rPr>
        <sz val="10"/>
        <color theme="1"/>
        <rFont val="Times New Roman"/>
        <family val="1"/>
        <charset val="204"/>
      </rPr>
      <t xml:space="preserve">, пластик VD-02R </t>
    </r>
    <r>
      <rPr>
        <sz val="10"/>
        <color rgb="FFFF0000"/>
        <rFont val="Times New Roman"/>
        <family val="1"/>
        <charset val="204"/>
      </rPr>
      <t>(осталось: 19 шт.)</t>
    </r>
  </si>
  <si>
    <r>
      <rPr>
        <b/>
        <sz val="10"/>
        <color theme="1"/>
        <rFont val="Times New Roman"/>
        <family val="1"/>
        <charset val="204"/>
      </rPr>
      <t>Фильтры бумажные для воронок</t>
    </r>
    <r>
      <rPr>
        <sz val="10"/>
        <color theme="1"/>
        <rFont val="Times New Roman"/>
        <family val="1"/>
        <charset val="204"/>
      </rPr>
      <t xml:space="preserve"> (100 шт/уп) V60 Размер М, Китай                                              </t>
    </r>
    <r>
      <rPr>
        <sz val="10"/>
        <color rgb="FFFF0000"/>
        <rFont val="Times New Roman"/>
        <family val="1"/>
        <charset val="204"/>
      </rPr>
      <t>(осталось: 12 уп.)</t>
    </r>
  </si>
  <si>
    <r>
      <rPr>
        <b/>
        <sz val="10"/>
        <color theme="1"/>
        <rFont val="Times New Roman"/>
        <family val="1"/>
        <charset val="204"/>
      </rPr>
      <t xml:space="preserve">Молочник 0,15л. </t>
    </r>
    <r>
      <rPr>
        <sz val="10"/>
        <color theme="1"/>
        <rFont val="Times New Roman"/>
        <family val="1"/>
        <charset val="204"/>
      </rPr>
      <t xml:space="preserve">метал., Prohotel Индия </t>
    </r>
    <r>
      <rPr>
        <sz val="10"/>
        <color rgb="FFFF0000"/>
        <rFont val="Times New Roman"/>
        <family val="1"/>
        <charset val="204"/>
      </rPr>
      <t>(осталось: 5шт.)</t>
    </r>
  </si>
  <si>
    <r>
      <t>Кофемолка "Колумбия ретро"</t>
    </r>
    <r>
      <rPr>
        <sz val="10"/>
        <color rgb="FFFF0000"/>
        <rFont val="Times New Roman"/>
        <family val="1"/>
        <charset val="204"/>
      </rPr>
      <t xml:space="preserve"> (осталось: 1 шт.)</t>
    </r>
  </si>
  <si>
    <r>
      <t xml:space="preserve">Подарочный набор "БЛЮ МАУНТИН" в бочонке, 200гр </t>
    </r>
    <r>
      <rPr>
        <b/>
        <sz val="11"/>
        <color rgb="FFFF0000"/>
        <rFont val="Times New Roman"/>
        <family val="1"/>
        <charset val="204"/>
      </rPr>
      <t>(осталось 2 шт.)</t>
    </r>
  </si>
  <si>
    <r>
      <rPr>
        <b/>
        <sz val="10"/>
        <color theme="1"/>
        <rFont val="Times New Roman"/>
        <family val="1"/>
        <charset val="204"/>
      </rPr>
      <t xml:space="preserve">Вьетнамский кофейник 50 мл., </t>
    </r>
    <r>
      <rPr>
        <sz val="10"/>
        <color theme="1"/>
        <rFont val="Times New Roman"/>
        <family val="1"/>
        <charset val="204"/>
      </rPr>
      <t xml:space="preserve">нержавеющая сталь, блюдце d=9 см (подойдет на любую чашку)                                                                                                         </t>
    </r>
    <r>
      <rPr>
        <b/>
        <sz val="10"/>
        <color rgb="FFFF0000"/>
        <rFont val="Times New Roman"/>
        <family val="1"/>
        <charset val="204"/>
      </rPr>
      <t>(осталось: 6 шт.)</t>
    </r>
  </si>
  <si>
    <r>
      <rPr>
        <b/>
        <sz val="10"/>
        <color theme="1"/>
        <rFont val="Times New Roman"/>
        <family val="1"/>
        <charset val="204"/>
      </rPr>
      <t>Сахарные стики 5гр</t>
    </r>
    <r>
      <rPr>
        <sz val="10"/>
        <color theme="1"/>
        <rFont val="Times New Roman"/>
        <family val="1"/>
        <charset val="204"/>
      </rPr>
      <t>. с логотипом//1кг</t>
    </r>
  </si>
  <si>
    <r>
      <rPr>
        <b/>
        <sz val="10"/>
        <color theme="1"/>
        <rFont val="Times New Roman"/>
        <family val="1"/>
        <charset val="204"/>
      </rPr>
      <t>Фреш-пакет</t>
    </r>
    <r>
      <rPr>
        <sz val="10"/>
        <color theme="1"/>
        <rFont val="Times New Roman"/>
        <family val="1"/>
        <charset val="204"/>
      </rPr>
      <t xml:space="preserve"> крафт логотипный 100гр</t>
    </r>
  </si>
  <si>
    <r>
      <rPr>
        <b/>
        <sz val="10"/>
        <color theme="1"/>
        <rFont val="Times New Roman"/>
        <family val="1"/>
        <charset val="204"/>
      </rPr>
      <t>Стикер круглый</t>
    </r>
    <r>
      <rPr>
        <sz val="10"/>
        <color theme="1"/>
        <rFont val="Times New Roman"/>
        <family val="1"/>
        <charset val="204"/>
      </rPr>
      <t xml:space="preserve"> на упак 1кг и 200г (дополнительный)</t>
    </r>
  </si>
  <si>
    <r>
      <rPr>
        <b/>
        <sz val="10"/>
        <color theme="1"/>
        <rFont val="Times New Roman"/>
        <family val="1"/>
        <charset val="204"/>
      </rPr>
      <t>Пакет п/э</t>
    </r>
    <r>
      <rPr>
        <sz val="10"/>
        <color theme="1"/>
        <rFont val="Times New Roman"/>
        <family val="1"/>
        <charset val="204"/>
      </rPr>
      <t xml:space="preserve"> логотипный с ручкой (черный) 39см х 49см</t>
    </r>
  </si>
  <si>
    <r>
      <rPr>
        <b/>
        <sz val="10"/>
        <color theme="1"/>
        <rFont val="Times New Roman"/>
        <family val="1"/>
        <charset val="204"/>
      </rPr>
      <t>Пакет п/э</t>
    </r>
    <r>
      <rPr>
        <sz val="10"/>
        <color theme="1"/>
        <rFont val="Times New Roman"/>
        <family val="1"/>
        <charset val="204"/>
      </rPr>
      <t xml:space="preserve"> логотипный с ручкой (черный) 29см х 39см</t>
    </r>
  </si>
  <si>
    <r>
      <rPr>
        <b/>
        <sz val="10"/>
        <color theme="1"/>
        <rFont val="Times New Roman"/>
        <family val="1"/>
        <charset val="204"/>
      </rPr>
      <t>Кофеварка-декантер Hario 800 мл</t>
    </r>
    <r>
      <rPr>
        <sz val="10"/>
        <color theme="1"/>
        <rFont val="Times New Roman"/>
        <family val="1"/>
        <charset val="204"/>
      </rPr>
      <t xml:space="preserve">., VDD-02B </t>
    </r>
  </si>
  <si>
    <r>
      <rPr>
        <b/>
        <sz val="10"/>
        <color theme="1"/>
        <rFont val="Times New Roman"/>
        <family val="1"/>
        <charset val="204"/>
      </rPr>
      <t xml:space="preserve">Кофейник HARIO V60 800мл. </t>
    </r>
    <r>
      <rPr>
        <sz val="10"/>
        <color rgb="FFFF0000"/>
        <rFont val="Times New Roman"/>
        <family val="1"/>
        <charset val="204"/>
      </rPr>
      <t>(осталось: 17 шт.)</t>
    </r>
  </si>
  <si>
    <r>
      <t xml:space="preserve">Паннетоне </t>
    </r>
    <r>
      <rPr>
        <b/>
        <sz val="10"/>
        <color rgb="FF00B050"/>
        <rFont val="Times New Roman"/>
        <family val="1"/>
        <charset val="204"/>
      </rPr>
      <t>(осталось мало)</t>
    </r>
  </si>
  <si>
    <r>
      <t xml:space="preserve">Чизкейк 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</si>
  <si>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>СУМКА - Ш О П П Е Р         КO</t>
    </r>
    <r>
      <rPr>
        <b/>
        <sz val="10"/>
        <color rgb="FFFF0000"/>
        <rFont val="Times New Roman"/>
        <family val="1"/>
        <charset val="204"/>
      </rPr>
      <t>&amp;</t>
    </r>
    <r>
      <rPr>
        <b/>
        <sz val="10"/>
        <color theme="1"/>
        <rFont val="Times New Roman"/>
        <family val="1"/>
        <charset val="204"/>
      </rPr>
      <t xml:space="preserve">FE        (35см*40см).                                    Материал - саржа черная. (*цвет ручки может быть красным.) </t>
    </r>
  </si>
  <si>
    <r>
      <t>Куба</t>
    </r>
    <r>
      <rPr>
        <b/>
        <sz val="12"/>
        <color indexed="10"/>
        <rFont val="Times New Roman"/>
        <family val="1"/>
        <charset val="204"/>
      </rPr>
      <t xml:space="preserve">  (нет в наличии)</t>
    </r>
  </si>
  <si>
    <t xml:space="preserve">Марагоджип Мексика </t>
  </si>
  <si>
    <r>
      <t xml:space="preserve">Бразилия Паже </t>
    </r>
    <r>
      <rPr>
        <b/>
        <sz val="10"/>
        <color rgb="FF00863D"/>
        <rFont val="Times New Roman"/>
        <family val="1"/>
        <charset val="204"/>
      </rPr>
      <t>(нет в наличиио)</t>
    </r>
  </si>
  <si>
    <r>
      <t>Марагоджип Мексика</t>
    </r>
    <r>
      <rPr>
        <b/>
        <sz val="10"/>
        <color rgb="FFFF0000"/>
        <rFont val="Times New Roman"/>
        <family val="1"/>
        <charset val="204"/>
      </rPr>
      <t xml:space="preserve"> </t>
    </r>
  </si>
  <si>
    <t>Кофе (З)  уп. 200 гр  "Конголезский кофе (робуста)"</t>
  </si>
  <si>
    <r>
      <t>Куба Серрано</t>
    </r>
    <r>
      <rPr>
        <b/>
        <sz val="10"/>
        <color rgb="FFFF0000"/>
        <rFont val="Times New Roman"/>
        <family val="1"/>
        <charset val="204"/>
      </rPr>
      <t xml:space="preserve"> (новое поступление)</t>
    </r>
  </si>
  <si>
    <r>
      <t xml:space="preserve">Куба Серрано </t>
    </r>
    <r>
      <rPr>
        <b/>
        <sz val="10"/>
        <color rgb="FFFF0000"/>
        <rFont val="Times New Roman"/>
        <family val="1"/>
        <charset val="204"/>
      </rPr>
      <t>(новое поступление)</t>
    </r>
  </si>
  <si>
    <r>
      <rPr>
        <b/>
        <sz val="10"/>
        <color rgb="FFFF0000"/>
        <rFont val="Times New Roman"/>
        <family val="1"/>
        <charset val="204"/>
      </rPr>
      <t xml:space="preserve">Дрип </t>
    </r>
    <r>
      <rPr>
        <b/>
        <sz val="10"/>
        <color theme="1"/>
        <rFont val="Times New Roman"/>
        <family val="1"/>
        <charset val="204"/>
      </rPr>
      <t xml:space="preserve">Соленая карамель               </t>
    </r>
  </si>
  <si>
    <t xml:space="preserve">Халва                                          </t>
  </si>
  <si>
    <r>
      <t xml:space="preserve">Фисташка                  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</si>
  <si>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t xml:space="preserve">Солнечный микс       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</si>
  <si>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t>ПРАЙС  действует 3 дня после его запроса  !</t>
  </si>
  <si>
    <r>
      <t xml:space="preserve">Бельгийские вафли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</si>
  <si>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r>
      <rPr>
        <b/>
        <sz val="10"/>
        <color theme="1"/>
        <rFont val="Times New Roman"/>
        <family val="1"/>
        <charset val="204"/>
      </rPr>
      <t>Молочник 0,35л.</t>
    </r>
    <r>
      <rPr>
        <sz val="10"/>
        <color theme="1"/>
        <rFont val="Times New Roman"/>
        <family val="1"/>
        <charset val="204"/>
      </rPr>
      <t xml:space="preserve"> метал., Prohotel Индия </t>
    </r>
    <r>
      <rPr>
        <sz val="10"/>
        <color rgb="FFFF0000"/>
        <rFont val="Times New Roman"/>
        <family val="1"/>
        <charset val="204"/>
      </rPr>
      <t>(нет в наличии)</t>
    </r>
  </si>
  <si>
    <r>
      <t>Галапагос</t>
    </r>
    <r>
      <rPr>
        <b/>
        <sz val="10"/>
        <color indexed="10"/>
        <rFont val="Times New Roman"/>
        <family val="1"/>
        <charset val="204"/>
      </rPr>
      <t xml:space="preserve">  (нет в наличии)</t>
    </r>
  </si>
  <si>
    <r>
      <t>Галапагос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0"/>
        <color indexed="18"/>
        <rFont val="Times New Roman"/>
        <family val="1"/>
        <charset val="204"/>
      </rPr>
      <t xml:space="preserve"> </t>
    </r>
    <r>
      <rPr>
        <b/>
        <sz val="10"/>
        <color rgb="FFFF0000"/>
        <rFont val="Times New Roman"/>
        <family val="1"/>
        <charset val="204"/>
      </rPr>
      <t xml:space="preserve">  (нет в наличии)</t>
    </r>
  </si>
  <si>
    <t>Заказ тубусов возможен в разных вариантах по цвету.</t>
  </si>
  <si>
    <r>
      <t xml:space="preserve">Капсула Флоренсия (5,5г) 
</t>
    </r>
    <r>
      <rPr>
        <b/>
        <sz val="14"/>
        <color rgb="FFFF0000"/>
        <rFont val="Times New Roman"/>
        <family val="1"/>
        <charset val="204"/>
      </rPr>
      <t>нет в наличии</t>
    </r>
  </si>
  <si>
    <t>Заказ</t>
  </si>
  <si>
    <r>
      <t xml:space="preserve">Состав:
</t>
    </r>
    <r>
      <rPr>
        <sz val="12"/>
        <rFont val="Calibri"/>
        <family val="2"/>
        <charset val="204"/>
        <scheme val="minor"/>
      </rPr>
      <t>- Рождественская выпечка (2 шт)
- Соленая карамель (2 шт)
- Зимняя вишня (2 шт)
- Ирландские сливки (2 шт)</t>
    </r>
  </si>
  <si>
    <r>
      <t xml:space="preserve">Состав: 
</t>
    </r>
    <r>
      <rPr>
        <sz val="10"/>
        <rFont val="Calibri"/>
        <family val="2"/>
        <charset val="204"/>
        <scheme val="minor"/>
      </rPr>
      <t>- Эфиопия Сидамо Мокка
- Гватемала, - Бленд
- Бразилия Моджиана
- Танзания, - Флоренсия
- Аймаро
- Мейджик Арома</t>
    </r>
  </si>
  <si>
    <r>
      <t xml:space="preserve"> НАБОР №2                                                  АРОМА - МИКС</t>
    </r>
    <r>
      <rPr>
        <b/>
        <sz val="14"/>
        <color rgb="FFFF0000"/>
        <rFont val="Times New Roman"/>
        <family val="1"/>
        <charset val="204"/>
      </rPr>
      <t xml:space="preserve"> 24шт </t>
    </r>
    <r>
      <rPr>
        <b/>
        <sz val="9"/>
        <rFont val="Times New Roman"/>
        <family val="1"/>
        <charset val="204"/>
      </rPr>
      <t xml:space="preserve">х 8г   </t>
    </r>
    <r>
      <rPr>
        <b/>
        <sz val="10"/>
        <color theme="1"/>
        <rFont val="Times New Roman"/>
        <family val="1"/>
        <charset val="204"/>
      </rPr>
      <t xml:space="preserve">            (ароматизированный кофе)</t>
    </r>
  </si>
  <si>
    <r>
      <t xml:space="preserve"> НАБОР №1                                                  МОНО - МИКС</t>
    </r>
    <r>
      <rPr>
        <b/>
        <sz val="14"/>
        <color rgb="FFFF0000"/>
        <rFont val="Times New Roman"/>
        <family val="1"/>
        <charset val="204"/>
      </rPr>
      <t xml:space="preserve"> 24шт</t>
    </r>
    <r>
      <rPr>
        <b/>
        <sz val="9"/>
        <rFont val="Times New Roman"/>
        <family val="1"/>
        <charset val="204"/>
      </rPr>
      <t xml:space="preserve"> х 8г    </t>
    </r>
    <r>
      <rPr>
        <b/>
        <sz val="10"/>
        <color theme="1"/>
        <rFont val="Times New Roman"/>
        <family val="1"/>
        <charset val="204"/>
      </rPr>
      <t xml:space="preserve">       (плантационные сорта)</t>
    </r>
  </si>
  <si>
    <r>
      <t xml:space="preserve">Состав:
</t>
    </r>
    <r>
      <rPr>
        <sz val="12"/>
        <rFont val="Calibri"/>
        <family val="2"/>
        <charset val="204"/>
        <scheme val="minor"/>
      </rPr>
      <t xml:space="preserve"> Флоренсия (8 шт)
Колумбия  (8 шт)
 Бразилия Сантос (8 шт)
</t>
    </r>
  </si>
  <si>
    <r>
      <t xml:space="preserve">Состав:
</t>
    </r>
    <r>
      <rPr>
        <sz val="12"/>
        <rFont val="Calibri"/>
        <family val="2"/>
        <charset val="204"/>
        <scheme val="minor"/>
      </rPr>
      <t xml:space="preserve"> Ирландский крем (8 шт)
Соленая карамель (8 шт)
Вишневый десерт (8 шт)
</t>
    </r>
  </si>
  <si>
    <r>
      <rPr>
        <b/>
        <sz val="10"/>
        <color theme="1"/>
        <rFont val="Times New Roman"/>
        <family val="1"/>
        <charset val="204"/>
      </rPr>
      <t>Молочник 1л.</t>
    </r>
    <r>
      <rPr>
        <sz val="10"/>
        <color theme="1"/>
        <rFont val="Times New Roman"/>
        <family val="1"/>
        <charset val="204"/>
      </rPr>
      <t xml:space="preserve"> метал., Prohotel Индия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(осталось: 5 шт.)</t>
    </r>
  </si>
  <si>
    <r>
      <rPr>
        <b/>
        <sz val="10"/>
        <color theme="1"/>
        <rFont val="Times New Roman"/>
        <family val="1"/>
        <charset val="204"/>
      </rPr>
      <t>Молочник 0,6л.</t>
    </r>
    <r>
      <rPr>
        <sz val="10"/>
        <color theme="1"/>
        <rFont val="Times New Roman"/>
        <family val="1"/>
        <charset val="204"/>
      </rPr>
      <t xml:space="preserve"> метал., Prohotel Индия </t>
    </r>
    <r>
      <rPr>
        <sz val="10"/>
        <color rgb="FFFF0000"/>
        <rFont val="Times New Roman"/>
        <family val="1"/>
        <charset val="204"/>
      </rPr>
      <t>(осталось: 7шт.)</t>
    </r>
  </si>
  <si>
    <r>
      <rPr>
        <b/>
        <sz val="10"/>
        <color theme="1"/>
        <rFont val="Times New Roman"/>
        <family val="1"/>
        <charset val="204"/>
      </rPr>
      <t>Темпер Cafelat</t>
    </r>
    <r>
      <rPr>
        <sz val="10"/>
        <color theme="1"/>
        <rFont val="Times New Roman"/>
        <family val="1"/>
        <charset val="204"/>
      </rPr>
      <t xml:space="preserve"> 58 мм., оранжевый (пищевая нержавеющая сталь, резиновая ручка, резирновая подставка) </t>
    </r>
    <r>
      <rPr>
        <sz val="10"/>
        <color rgb="FFFF0000"/>
        <rFont val="Times New Roman"/>
        <family val="1"/>
        <charset val="204"/>
      </rPr>
      <t>(осталось: 1 шт.)</t>
    </r>
  </si>
  <si>
    <r>
      <t xml:space="preserve">Капсула Аймаро (5,5г) 
</t>
    </r>
    <r>
      <rPr>
        <b/>
        <sz val="14"/>
        <color rgb="FFFF0000"/>
        <rFont val="Times New Roman"/>
        <family val="1"/>
        <charset val="204"/>
      </rPr>
      <t>нет в наличии</t>
    </r>
  </si>
  <si>
    <r>
      <t xml:space="preserve">Капсула Морено (5,5г) 
</t>
    </r>
    <r>
      <rPr>
        <b/>
        <sz val="14"/>
        <color rgb="FFFF0000"/>
        <rFont val="Times New Roman"/>
        <family val="1"/>
        <charset val="204"/>
      </rPr>
      <t>нет в наличии</t>
    </r>
  </si>
  <si>
    <t xml:space="preserve">тел.: (499) 613-54-54        </t>
  </si>
  <si>
    <t>Саше Флоренсия (8г.х 8 шт.)</t>
  </si>
  <si>
    <r>
      <rPr>
        <b/>
        <sz val="10"/>
        <color rgb="FF0070C0"/>
        <rFont val="Times New Roman"/>
        <family val="1"/>
        <charset val="204"/>
      </rPr>
      <t>Саше</t>
    </r>
    <r>
      <rPr>
        <b/>
        <sz val="10"/>
        <color theme="1"/>
        <rFont val="Times New Roman"/>
        <family val="1"/>
        <charset val="204"/>
      </rPr>
      <t xml:space="preserve"> Флоренсия 8г. </t>
    </r>
  </si>
  <si>
    <t>Малави АА</t>
  </si>
  <si>
    <t>видео  саше</t>
  </si>
  <si>
    <r>
      <t>Корица</t>
    </r>
    <r>
      <rPr>
        <b/>
        <sz val="10"/>
        <color rgb="FFFF0000"/>
        <rFont val="Times New Roman"/>
        <family val="1"/>
        <charset val="204"/>
      </rPr>
      <t xml:space="preserve"> (нет в наличии)</t>
    </r>
  </si>
  <si>
    <r>
      <t xml:space="preserve">Корица  </t>
    </r>
    <r>
      <rPr>
        <b/>
        <sz val="10"/>
        <color rgb="FFFF0000"/>
        <rFont val="Times New Roman"/>
        <family val="1"/>
        <charset val="204"/>
      </rPr>
      <t xml:space="preserve">(нет в наличии)     </t>
    </r>
    <r>
      <rPr>
        <b/>
        <sz val="10"/>
        <color indexed="8"/>
        <rFont val="Times New Roman"/>
        <family val="1"/>
        <charset val="204"/>
      </rPr>
      <t xml:space="preserve">          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</si>
  <si>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Куба  </t>
  </si>
  <si>
    <r>
      <t xml:space="preserve">Шерри-Бренди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</si>
  <si>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 xml:space="preserve">Шерри-Бренди </t>
    </r>
    <r>
      <rPr>
        <b/>
        <sz val="10"/>
        <color rgb="FFFF0000"/>
        <rFont val="Times New Roman"/>
        <family val="1"/>
        <charset val="204"/>
      </rPr>
      <t xml:space="preserve">(НЕТ в наличии)        </t>
    </r>
  </si>
  <si>
    <t xml:space="preserve">Соленая карамель  </t>
  </si>
  <si>
    <t xml:space="preserve">При единовременном заказе действует следующая система скидок: от 10 кг- 1%, от 20 кг-2%,от 30 кг-3%, от 40 кг- 4%, от 50 кг- 5%, от 60 кг- 6%, от 70 кг- 7%, от 80 кг-8%, 90 кг.- 9%, от 100 кг- 10% </t>
  </si>
  <si>
    <t>Соленая карамель</t>
  </si>
  <si>
    <t xml:space="preserve">Бельгийские вафли </t>
  </si>
  <si>
    <t xml:space="preserve">Солнечный микс  </t>
  </si>
  <si>
    <t xml:space="preserve">Фисташка  </t>
  </si>
  <si>
    <t xml:space="preserve">Халва  </t>
  </si>
  <si>
    <t>цена/ 1кг/молотый</t>
  </si>
  <si>
    <t>цена/ 1кг/зерно</t>
  </si>
  <si>
    <t>Конголезский кофе  (100% Робуста)</t>
  </si>
  <si>
    <r>
      <rPr>
        <b/>
        <sz val="10"/>
        <color theme="1"/>
        <rFont val="Times New Roman"/>
        <family val="1"/>
        <charset val="204"/>
      </rPr>
      <t xml:space="preserve">Темпер CS "Стандарт +" </t>
    </r>
    <r>
      <rPr>
        <sz val="10"/>
        <color theme="1"/>
        <rFont val="Times New Roman"/>
        <family val="1"/>
        <charset val="204"/>
      </rPr>
      <t xml:space="preserve"> 58 мм, венге (пищевая нержавеющая сталь и ручка из натурального дерева (бук)) 
</t>
    </r>
    <r>
      <rPr>
        <sz val="10"/>
        <color rgb="FFFF0000"/>
        <rFont val="Times New Roman"/>
        <family val="1"/>
        <charset val="204"/>
      </rPr>
      <t>(осталось: 1 шт.)</t>
    </r>
  </si>
  <si>
    <r>
      <rPr>
        <b/>
        <sz val="10"/>
        <color theme="1"/>
        <rFont val="Times New Roman"/>
        <family val="1"/>
        <charset val="204"/>
      </rPr>
      <t>Ложка для кофе с клипсой 7гр</t>
    </r>
    <r>
      <rPr>
        <sz val="10"/>
        <color theme="1"/>
        <rFont val="Times New Roman"/>
        <family val="1"/>
        <charset val="204"/>
      </rPr>
      <t xml:space="preserve"> JoeFrex 
</t>
    </r>
    <r>
      <rPr>
        <sz val="10"/>
        <color rgb="FFFF0000"/>
        <rFont val="Times New Roman"/>
        <family val="1"/>
        <charset val="204"/>
      </rPr>
      <t>(осталось: 9 шт.)</t>
    </r>
  </si>
  <si>
    <r>
      <rPr>
        <b/>
        <sz val="10"/>
        <color theme="1"/>
        <rFont val="Times New Roman"/>
        <family val="1"/>
        <charset val="204"/>
      </rPr>
      <t>Термометр</t>
    </r>
    <r>
      <rPr>
        <sz val="10"/>
        <color theme="1"/>
        <rFont val="Times New Roman"/>
        <family val="1"/>
        <charset val="204"/>
      </rPr>
      <t xml:space="preserve"> JoeFrex бариста 
</t>
    </r>
    <r>
      <rPr>
        <sz val="10"/>
        <color rgb="FFFF0000"/>
        <rFont val="Times New Roman"/>
        <family val="1"/>
        <charset val="204"/>
      </rPr>
      <t>(осталось: 1 шт.)</t>
    </r>
  </si>
  <si>
    <r>
      <rPr>
        <b/>
        <sz val="10"/>
        <color theme="1"/>
        <rFont val="Times New Roman"/>
        <family val="1"/>
        <charset val="204"/>
      </rPr>
      <t>Ручка для Латте</t>
    </r>
    <r>
      <rPr>
        <sz val="10"/>
        <color theme="1"/>
        <rFont val="Times New Roman"/>
        <family val="1"/>
        <charset val="204"/>
      </rPr>
      <t xml:space="preserve"> JoeFrex
 </t>
    </r>
    <r>
      <rPr>
        <sz val="10"/>
        <color rgb="FFFF0000"/>
        <rFont val="Times New Roman"/>
        <family val="1"/>
        <charset val="204"/>
      </rPr>
      <t>(осталось: 3 шт.)</t>
    </r>
  </si>
  <si>
    <r>
      <rPr>
        <b/>
        <sz val="10"/>
        <color theme="1"/>
        <rFont val="Times New Roman"/>
        <family val="1"/>
        <charset val="204"/>
      </rPr>
      <t xml:space="preserve">Шоколад молочный </t>
    </r>
    <r>
      <rPr>
        <sz val="10"/>
        <color theme="1"/>
        <rFont val="Times New Roman"/>
        <family val="1"/>
        <charset val="204"/>
      </rPr>
      <t>5 гр 35*35мм</t>
    </r>
    <r>
      <rPr>
        <b/>
        <sz val="10"/>
        <color rgb="FFFF0000"/>
        <rFont val="Times New Roman"/>
        <family val="1"/>
        <charset val="204"/>
      </rPr>
      <t xml:space="preserve"> (нет в наличии)</t>
    </r>
  </si>
  <si>
    <r>
      <rPr>
        <b/>
        <sz val="10"/>
        <color theme="1"/>
        <rFont val="Times New Roman"/>
        <family val="1"/>
        <charset val="204"/>
      </rPr>
      <t xml:space="preserve">Шоколад темный </t>
    </r>
    <r>
      <rPr>
        <sz val="10"/>
        <color theme="1"/>
        <rFont val="Times New Roman"/>
        <family val="1"/>
        <charset val="204"/>
      </rPr>
      <t xml:space="preserve">5 гр 35*35мм 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</si>
  <si>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rPr>
        <b/>
        <sz val="10"/>
        <color theme="1"/>
        <rFont val="Times New Roman"/>
        <family val="1"/>
        <charset val="204"/>
      </rPr>
      <t>Гейзерная кофеварка на 3 чашки</t>
    </r>
    <r>
      <rPr>
        <sz val="10"/>
        <color theme="1"/>
        <rFont val="Times New Roman"/>
        <family val="1"/>
        <charset val="204"/>
      </rPr>
      <t xml:space="preserve"> Vensal VS3200 (объем колбы 300 мл.)
</t>
    </r>
    <r>
      <rPr>
        <sz val="10"/>
        <color rgb="FFFF0000"/>
        <rFont val="Times New Roman"/>
        <family val="1"/>
        <charset val="204"/>
      </rPr>
      <t>(осталось: 1 шт.)</t>
    </r>
  </si>
  <si>
    <r>
      <t>Френч-пресс</t>
    </r>
    <r>
      <rPr>
        <sz val="10"/>
        <color theme="1"/>
        <rFont val="Times New Roman"/>
        <family val="1"/>
        <charset val="204"/>
      </rPr>
      <t xml:space="preserve">, 350 мл. 
</t>
    </r>
    <r>
      <rPr>
        <sz val="10"/>
        <color rgb="FFFF0000"/>
        <rFont val="Times New Roman"/>
        <family val="1"/>
        <charset val="204"/>
      </rPr>
      <t>(осталось 2 шт)</t>
    </r>
  </si>
  <si>
    <t>**наименования выделены по цвету мешочка</t>
  </si>
  <si>
    <t>Кофе в подарочном бархатном мешочке** с открыткой, 100гр (зерно/молотый)</t>
  </si>
  <si>
    <r>
      <t>цена за шт. с НДС</t>
    </r>
    <r>
      <rPr>
        <b/>
        <sz val="14"/>
        <color indexed="10"/>
        <rFont val="Times New Roman"/>
        <family val="1"/>
        <charset val="204"/>
      </rPr>
      <t>***</t>
    </r>
  </si>
  <si>
    <r>
      <rPr>
        <sz val="14"/>
        <color indexed="10"/>
        <rFont val="Times New Roman"/>
        <family val="1"/>
        <charset val="204"/>
      </rPr>
      <t>***</t>
    </r>
    <r>
      <rPr>
        <sz val="12"/>
        <color indexed="8"/>
        <rFont val="Times New Roman"/>
        <family val="1"/>
        <charset val="204"/>
      </rPr>
      <t xml:space="preserve"> - стоимость при заказе ящиков без наполнения с нашим логотипом </t>
    </r>
  </si>
  <si>
    <r>
      <rPr>
        <b/>
        <sz val="9"/>
        <color indexed="8"/>
        <rFont val="Times New Roman"/>
        <family val="1"/>
        <charset val="204"/>
      </rPr>
      <t>"Чудесное пробуждение</t>
    </r>
    <r>
      <rPr>
        <sz val="9"/>
        <color indexed="8"/>
        <rFont val="Times New Roman"/>
        <family val="1"/>
        <charset val="204"/>
      </rPr>
      <t>", Сосав: "Бразилия Моджиана", 100гр-1 шт,  Кофе в шоколаде 100гр-1 шт, Чай черный с добавками "Красное Солнышко)" 100гр-1 шт, Деревянная коробка с сургучной печатью (25*20,5*7см)-1шт, декор</t>
    </r>
  </si>
  <si>
    <r>
      <t xml:space="preserve">Коньяк  </t>
    </r>
    <r>
      <rPr>
        <b/>
        <sz val="10"/>
        <color rgb="FF00B050"/>
        <rFont val="Times New Roman"/>
        <family val="1"/>
        <charset val="204"/>
      </rPr>
      <t>(СНОВА В ПРОДАЖЕ)</t>
    </r>
  </si>
  <si>
    <r>
      <t>Вишня в коньяке</t>
    </r>
    <r>
      <rPr>
        <b/>
        <sz val="10"/>
        <color rgb="FF00B050"/>
        <rFont val="Times New Roman"/>
        <family val="1"/>
        <charset val="204"/>
      </rPr>
      <t xml:space="preserve"> (СНОВА В ПРОДАЖЕ)</t>
    </r>
  </si>
  <si>
    <r>
      <t xml:space="preserve">Коньяк 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(СНОВА В ПРОДАЖЕ)</t>
    </r>
  </si>
  <si>
    <r>
      <t xml:space="preserve">Вишневый десерт </t>
    </r>
    <r>
      <rPr>
        <b/>
        <sz val="10"/>
        <color rgb="FF00B050"/>
        <rFont val="Times New Roman"/>
        <family val="1"/>
        <charset val="204"/>
      </rPr>
      <t>(СНОВА В ПРОДАЖЕ)</t>
    </r>
  </si>
  <si>
    <r>
      <t xml:space="preserve">Крем-брюле </t>
    </r>
    <r>
      <rPr>
        <b/>
        <sz val="10"/>
        <color rgb="FFFF0000"/>
        <rFont val="Times New Roman"/>
        <family val="1"/>
        <charset val="204"/>
      </rPr>
      <t>(нет в наличии)</t>
    </r>
  </si>
  <si>
    <r>
      <t>Крем-брюле</t>
    </r>
    <r>
      <rPr>
        <b/>
        <sz val="10"/>
        <color rgb="FFFF0000"/>
        <rFont val="Times New Roman"/>
        <family val="1"/>
        <charset val="204"/>
      </rPr>
      <t xml:space="preserve"> (нет в наличии)</t>
    </r>
  </si>
  <si>
    <r>
      <t xml:space="preserve">Корица  </t>
    </r>
    <r>
      <rPr>
        <b/>
        <sz val="10"/>
        <color rgb="FFFF0000"/>
        <rFont val="Times New Roman"/>
        <family val="1"/>
        <charset val="204"/>
      </rPr>
      <t xml:space="preserve">(нет в наличии)               </t>
    </r>
    <r>
      <rPr>
        <b/>
        <sz val="10"/>
        <color indexed="8"/>
        <rFont val="Times New Roman"/>
        <family val="1"/>
        <charset val="204"/>
      </rPr>
      <t xml:space="preserve">                        </t>
    </r>
    <r>
      <rPr>
        <b/>
        <sz val="10"/>
        <color indexed="10"/>
        <rFont val="Times New Roman"/>
        <family val="1"/>
        <charset val="204"/>
      </rPr>
      <t xml:space="preserve"> </t>
    </r>
  </si>
  <si>
    <t>3) Дрип Флоренсия 
(8г.х 8 шт.)</t>
  </si>
  <si>
    <r>
      <t xml:space="preserve">1) Дрип Бразилия Сантос 
</t>
    </r>
    <r>
      <rPr>
        <sz val="10"/>
        <color theme="1"/>
        <rFont val="Times New Roman"/>
        <family val="1"/>
        <charset val="204"/>
      </rPr>
      <t>(8г.х 8 шт.)</t>
    </r>
  </si>
  <si>
    <r>
      <t xml:space="preserve">2) Дрип Колумбия 
</t>
    </r>
    <r>
      <rPr>
        <sz val="10"/>
        <color theme="1"/>
        <rFont val="Times New Roman"/>
        <family val="1"/>
        <charset val="204"/>
      </rPr>
      <t>(8г.х 8 шт.)</t>
    </r>
  </si>
  <si>
    <r>
      <t xml:space="preserve">4) Дрип Ирландский крем 
</t>
    </r>
    <r>
      <rPr>
        <sz val="10"/>
        <color theme="1"/>
        <rFont val="Times New Roman"/>
        <family val="1"/>
        <charset val="204"/>
      </rPr>
      <t>(8г.х 8 шт.)</t>
    </r>
  </si>
  <si>
    <r>
      <t xml:space="preserve">5) Дрип Вишневый десерт
</t>
    </r>
    <r>
      <rPr>
        <sz val="10"/>
        <color theme="1"/>
        <rFont val="Times New Roman"/>
        <family val="1"/>
        <charset val="204"/>
      </rPr>
      <t>(8г.х 8 шт.)</t>
    </r>
  </si>
  <si>
    <r>
      <t xml:space="preserve">6) Дрип Шоколадный тоффи
</t>
    </r>
    <r>
      <rPr>
        <sz val="10"/>
        <color theme="1"/>
        <rFont val="Times New Roman"/>
        <family val="1"/>
        <charset val="204"/>
      </rPr>
      <t xml:space="preserve">(8г.х 8 шт.) </t>
    </r>
  </si>
  <si>
    <r>
      <t xml:space="preserve">7) Дрип Соленая карамель
</t>
    </r>
    <r>
      <rPr>
        <sz val="10"/>
        <color theme="1"/>
        <rFont val="Times New Roman"/>
        <family val="1"/>
        <charset val="204"/>
      </rPr>
      <t xml:space="preserve"> (8г.х 8 шт.)</t>
    </r>
  </si>
  <si>
    <r>
      <t xml:space="preserve">8) Дрип АССОРТИ </t>
    </r>
    <r>
      <rPr>
        <b/>
        <sz val="10"/>
        <color rgb="FFFF0000"/>
        <rFont val="Times New Roman"/>
        <family val="1"/>
        <charset val="204"/>
      </rPr>
      <t>6 вкусов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 xml:space="preserve"> (8г.х 6 шт.)</t>
    </r>
  </si>
  <si>
    <r>
      <t xml:space="preserve">КОФЕ В ДРИП-ПАКЕТЕ и </t>
    </r>
    <r>
      <rPr>
        <b/>
        <sz val="10"/>
        <color rgb="FFFF0000"/>
        <rFont val="Times New Roman"/>
        <family val="1"/>
        <charset val="204"/>
      </rPr>
      <t>VFR</t>
    </r>
    <r>
      <rPr>
        <b/>
        <sz val="12"/>
        <color rgb="FF0070C0"/>
        <rFont val="Times New Roman"/>
        <family val="1"/>
        <charset val="204"/>
      </rPr>
      <t xml:space="preserve"> - БЕЗ ДОСТУПА КИСЛОРОДА!</t>
    </r>
    <r>
      <rPr>
        <b/>
        <sz val="10"/>
        <color rgb="FF0070C0"/>
        <rFont val="Times New Roman"/>
        <family val="1"/>
        <charset val="204"/>
      </rPr>
      <t/>
    </r>
  </si>
  <si>
    <r>
      <t xml:space="preserve">Вишня в коньяке </t>
    </r>
    <r>
      <rPr>
        <b/>
        <sz val="10"/>
        <color rgb="FF00B050"/>
        <rFont val="Times New Roman"/>
        <family val="1"/>
        <charset val="204"/>
      </rPr>
      <t>(СНОВА В ПРОДАЖЕ)</t>
    </r>
  </si>
  <si>
    <t xml:space="preserve">        Наборы в шоу-боксе ПО 24  шт.</t>
  </si>
  <si>
    <t>ЦЕНА за 1уп.
(24 шт. х 8г) руб. с НДС</t>
  </si>
  <si>
    <t>видео чапут</t>
  </si>
  <si>
    <t>https://disk.360.yandex.ru/i/lrF5-vBvM-q0ZA</t>
  </si>
  <si>
    <t>https://disk.360.yandex.ru/i/qI3bmZN1OfpWLQ</t>
  </si>
  <si>
    <t>https://disk.360.yandex.ru/i/YsG7KAfTT5xxyw</t>
  </si>
  <si>
    <t>Состав: 
- Эфиопия Сидамо Мокка (2ш)
- Бразилия Моджиана  (2ш)
- Флоренсия  (2ш)
- Мейджик Арома  (2ш)</t>
  </si>
  <si>
    <t>ЦЕНА за 1уп. /руб с НДС</t>
  </si>
  <si>
    <t>ПРАЙС  действует 5 дней после его запроса  !</t>
  </si>
  <si>
    <t>Лимитированная серия дрип-пакетов по 8и по 10 г.</t>
  </si>
  <si>
    <t>ПРАЙС  действует 5 дней после его запроса.</t>
  </si>
  <si>
    <r>
      <t xml:space="preserve">9) Бразилия Сантос в </t>
    </r>
    <r>
      <rPr>
        <b/>
        <sz val="14"/>
        <color rgb="FFFF0000"/>
        <rFont val="Times New Roman"/>
        <family val="1"/>
        <charset val="204"/>
      </rPr>
      <t>VFR</t>
    </r>
    <r>
      <rPr>
        <b/>
        <sz val="10"/>
        <color theme="1"/>
        <rFont val="Times New Roman"/>
        <family val="1"/>
        <charset val="204"/>
      </rPr>
      <t xml:space="preserve">
(8г.х 6 шт.)       
</t>
    </r>
    <r>
      <rPr>
        <sz val="10"/>
        <color theme="1"/>
        <rFont val="Times New Roman"/>
        <family val="1"/>
        <charset val="204"/>
      </rPr>
      <t>Фильтр-пакет VFR – устойчив и крепится в 3 точках на чашке. Широкая горловина позволяет проливать воду круговыми движениями, насыщая кофе и позволяя ему завариваться более равномерно.</t>
    </r>
  </si>
  <si>
    <r>
      <t xml:space="preserve">АССОРТИ 
микс ароматизированного кофе
8 шт. </t>
    </r>
    <r>
      <rPr>
        <b/>
        <sz val="12"/>
        <color rgb="FFFF0000"/>
        <rFont val="Calibri"/>
        <family val="2"/>
        <charset val="204"/>
        <scheme val="minor"/>
      </rPr>
      <t>по 10 г</t>
    </r>
    <r>
      <rPr>
        <b/>
        <sz val="12"/>
        <rFont val="Calibri"/>
        <family val="2"/>
        <charset val="204"/>
        <scheme val="minor"/>
      </rPr>
      <t xml:space="preserve">
</t>
    </r>
  </si>
  <si>
    <r>
      <t xml:space="preserve">АССОРТИ 
микс плантационных сортов
8 шт. </t>
    </r>
    <r>
      <rPr>
        <b/>
        <sz val="12"/>
        <color rgb="FFFF0000"/>
        <rFont val="Calibri"/>
        <family val="2"/>
        <charset val="204"/>
        <scheme val="minor"/>
      </rPr>
      <t>по 10 г</t>
    </r>
    <r>
      <rPr>
        <b/>
        <sz val="12"/>
        <rFont val="Calibri"/>
        <family val="2"/>
        <charset val="204"/>
        <scheme val="minor"/>
      </rPr>
      <t xml:space="preserve">
</t>
    </r>
  </si>
  <si>
    <r>
      <rPr>
        <b/>
        <sz val="12"/>
        <color theme="1"/>
        <rFont val="Calibri"/>
        <family val="2"/>
        <charset val="204"/>
        <scheme val="minor"/>
      </rPr>
      <t>Дрип АССОРТИ АРАБИКИ</t>
    </r>
    <r>
      <rPr>
        <b/>
        <sz val="14"/>
        <color theme="1"/>
        <rFont val="Calibri"/>
        <family val="2"/>
        <charset val="204"/>
        <scheme val="minor"/>
      </rPr>
      <t xml:space="preserve">
</t>
    </r>
    <r>
      <rPr>
        <b/>
        <sz val="12"/>
        <color theme="1"/>
        <rFont val="Calibri"/>
        <family val="2"/>
        <charset val="204"/>
        <scheme val="minor"/>
      </rPr>
      <t xml:space="preserve">4 вкуса </t>
    </r>
    <r>
      <rPr>
        <sz val="12"/>
        <color theme="1"/>
        <rFont val="Calibri"/>
        <family val="2"/>
        <charset val="204"/>
        <scheme val="minor"/>
      </rPr>
      <t xml:space="preserve">
</t>
    </r>
    <r>
      <rPr>
        <b/>
        <sz val="12"/>
        <color rgb="FFFF0000"/>
        <rFont val="Calibri"/>
        <family val="2"/>
        <charset val="204"/>
        <scheme val="minor"/>
      </rPr>
      <t xml:space="preserve">НОВОГОДНЯЯ НОВИНКА! </t>
    </r>
    <r>
      <rPr>
        <b/>
        <sz val="10"/>
        <rFont val="Calibri"/>
        <family val="2"/>
        <charset val="204"/>
        <scheme val="minor"/>
      </rPr>
      <t xml:space="preserve">
</t>
    </r>
    <r>
      <rPr>
        <b/>
        <sz val="12"/>
        <rFont val="Calibri"/>
        <family val="2"/>
        <charset val="204"/>
        <scheme val="minor"/>
      </rPr>
      <t xml:space="preserve">8 шт. </t>
    </r>
    <r>
      <rPr>
        <b/>
        <sz val="12"/>
        <color rgb="FFFF0000"/>
        <rFont val="Calibri"/>
        <family val="2"/>
        <charset val="204"/>
        <scheme val="minor"/>
      </rPr>
      <t>по 8 г</t>
    </r>
  </si>
  <si>
    <r>
      <rPr>
        <b/>
        <sz val="9"/>
        <color indexed="8"/>
        <rFont val="Times New Roman"/>
        <family val="1"/>
        <charset val="204"/>
      </rPr>
      <t xml:space="preserve">"Подарочный набор № 1" </t>
    </r>
    <r>
      <rPr>
        <sz val="9"/>
        <color indexed="8"/>
        <rFont val="Times New Roman"/>
        <family val="1"/>
        <charset val="204"/>
      </rPr>
      <t xml:space="preserve"> Состав: пачка дрип- пакет (4вида х 2ш*8г), Кофе 200гр зерно "Танзания" (1), пакет подарочный</t>
    </r>
  </si>
  <si>
    <r>
      <rPr>
        <b/>
        <sz val="9"/>
        <color indexed="8"/>
        <rFont val="Times New Roman"/>
        <family val="1"/>
        <charset val="204"/>
      </rPr>
      <t xml:space="preserve">"Подарочный набор "Огненный заряд" </t>
    </r>
    <r>
      <rPr>
        <sz val="9"/>
        <color indexed="8"/>
        <rFont val="Times New Roman"/>
        <family val="1"/>
        <charset val="204"/>
      </rPr>
      <t xml:space="preserve"> Состав: пачка дрип- пакет (4вида х 2ш*8г), Кофе 200гр зерно "Эфиопия Сидамо Мокка" (1) в подарочном тубусе, пакет подарочный, сувенир - деревянная лошадь.</t>
    </r>
  </si>
  <si>
    <t>Робуста (конголезский кофе)</t>
  </si>
  <si>
    <r>
      <t xml:space="preserve">Панеттоне </t>
    </r>
    <r>
      <rPr>
        <b/>
        <sz val="10"/>
        <color rgb="FF00B050"/>
        <rFont val="Times New Roman"/>
        <family val="1"/>
        <charset val="204"/>
      </rPr>
      <t>(осталось мало)</t>
    </r>
  </si>
  <si>
    <t>ПРАЙС  действует 5 дней!</t>
  </si>
  <si>
    <t>АКЦИЯ!  Минус 10% от цены до 31.01.2026!</t>
  </si>
  <si>
    <t>3. Доставка до ТК по г. Москве  и в пределах МКАД бесплатная. Доставка за МКАД рассчитывается индивидуально.</t>
  </si>
  <si>
    <t>5. При получении товара в ТК - самостоятельно оплачиваете доставку при получении.</t>
  </si>
  <si>
    <t xml:space="preserve"> Цену за доставку можно узнать на сайте транспортной компании, которую Вы выбираете.</t>
  </si>
  <si>
    <t>Все необходимые декларации в наличии.</t>
  </si>
  <si>
    <t>Эфиопия Иргачифф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</si>
</sst>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#,##0.00\ &quot;₽&quot;;\-#,##0.00\ &quot;₽&quot;"/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0.0"/>
    <numFmt numFmtId="166" formatCode="&quot;Вкл&quot;;&quot;Вкл&quot;;&quot;Выкл&quot;"/>
    <numFmt numFmtId="167" formatCode="0.000000"/>
    <numFmt numFmtId="168" formatCode="#,##0.0\ &quot;₽&quot;"/>
    <numFmt numFmtId="169" formatCode="#,##0\ &quot;₽&quot;"/>
    <numFmt numFmtId="170" formatCode="0&quot; категория&quot;"/>
    <numFmt numFmtId="171" formatCode="0.000;[Red]\-0.000"/>
    <numFmt numFmtId="172" formatCode="#,##0.000;[Red]\-#,##0.000"/>
    <numFmt numFmtId="173" formatCode="_-* #,##0.00\ [$₽-419]_-;\-* #,##0.00\ [$₽-419]_-;_-* &quot;-&quot;??\ [$₽-419]_-;_-@_-"/>
    <numFmt numFmtId="174" formatCode="#,##0.00\ [$₽-419];\-#,##0.00\ [$₽-419]"/>
    <numFmt numFmtId="175" formatCode="#,##0.00\ &quot;₽&quot;"/>
  </numFmts>
  <fonts count="10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Georgia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trike/>
      <sz val="10"/>
      <color indexed="8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b/>
      <sz val="12"/>
      <color indexed="40"/>
      <name val="Times New Roman"/>
      <family val="1"/>
      <charset val="204"/>
    </font>
    <font>
      <b/>
      <sz val="10"/>
      <color indexed="36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9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46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indexed="5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20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5"/>
      <color rgb="FFFF0000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8"/>
      <color rgb="FFFF0000"/>
      <name val="Calibri"/>
      <family val="2"/>
      <charset val="204"/>
    </font>
    <font>
      <b/>
      <sz val="12"/>
      <color rgb="FF000000"/>
      <name val="GothamPro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863D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0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8"/>
      <color theme="10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167" fontId="19" fillId="0" borderId="0" applyFont="0" applyFill="0" applyBorder="0" applyAlignment="0" applyProtection="0"/>
    <xf numFmtId="0" fontId="1" fillId="0" borderId="0"/>
    <xf numFmtId="0" fontId="18" fillId="2" borderId="1" applyNumberFormat="0" applyAlignment="0" applyProtection="0"/>
    <xf numFmtId="166" fontId="20" fillId="0" borderId="0" applyFont="0" applyFill="0" applyBorder="0" applyAlignment="0" applyProtection="0"/>
    <xf numFmtId="0" fontId="21" fillId="0" borderId="0"/>
    <xf numFmtId="0" fontId="18" fillId="2" borderId="1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/>
    <xf numFmtId="0" fontId="26" fillId="0" borderId="0">
      <alignment horizontal="left"/>
    </xf>
    <xf numFmtId="0" fontId="27" fillId="0" borderId="0"/>
    <xf numFmtId="0" fontId="50" fillId="0" borderId="0"/>
    <xf numFmtId="0" fontId="1" fillId="0" borderId="0"/>
    <xf numFmtId="0" fontId="25" fillId="0" borderId="0"/>
    <xf numFmtId="0" fontId="24" fillId="0" borderId="0">
      <alignment vertical="center"/>
    </xf>
    <xf numFmtId="9" fontId="25" fillId="0" borderId="0" applyFont="0" applyFill="0" applyBorder="0" applyAlignment="0" applyProtection="0"/>
    <xf numFmtId="0" fontId="1" fillId="0" borderId="2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1" fillId="4" borderId="0" applyNumberFormat="0" applyBorder="0" applyAlignment="0" applyProtection="0"/>
    <xf numFmtId="44" fontId="7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5">
    <xf numFmtId="0" fontId="0" fillId="0" borderId="0" xfId="0"/>
    <xf numFmtId="0" fontId="0" fillId="3" borderId="0" xfId="0" applyFill="1"/>
    <xf numFmtId="0" fontId="0" fillId="0" borderId="0" xfId="0" applyAlignment="1">
      <alignment wrapText="1"/>
    </xf>
    <xf numFmtId="1" fontId="0" fillId="0" borderId="0" xfId="0" applyNumberFormat="1"/>
    <xf numFmtId="1" fontId="0" fillId="3" borderId="0" xfId="0" applyNumberFormat="1" applyFill="1"/>
    <xf numFmtId="0" fontId="52" fillId="0" borderId="0" xfId="0" applyFont="1"/>
    <xf numFmtId="1" fontId="52" fillId="0" borderId="0" xfId="0" applyNumberFormat="1" applyFont="1"/>
    <xf numFmtId="1" fontId="10" fillId="0" borderId="0" xfId="0" applyNumberFormat="1" applyFont="1"/>
    <xf numFmtId="0" fontId="11" fillId="0" borderId="0" xfId="0" applyFont="1"/>
    <xf numFmtId="0" fontId="53" fillId="0" borderId="0" xfId="0" applyFont="1"/>
    <xf numFmtId="1" fontId="11" fillId="0" borderId="0" xfId="0" applyNumberFormat="1" applyFont="1"/>
    <xf numFmtId="0" fontId="5" fillId="3" borderId="0" xfId="0" applyFont="1" applyFill="1"/>
    <xf numFmtId="0" fontId="52" fillId="0" borderId="0" xfId="0" applyFont="1" applyAlignment="1">
      <alignment wrapText="1"/>
    </xf>
    <xf numFmtId="1" fontId="8" fillId="5" borderId="3" xfId="0" applyNumberFormat="1" applyFont="1" applyFill="1" applyBorder="1" applyAlignment="1">
      <alignment vertical="center" wrapText="1"/>
    </xf>
    <xf numFmtId="0" fontId="53" fillId="0" borderId="4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5" fontId="52" fillId="0" borderId="0" xfId="0" applyNumberFormat="1" applyFont="1" applyAlignment="1">
      <alignment horizontal="center" vertical="center"/>
    </xf>
    <xf numFmtId="168" fontId="52" fillId="0" borderId="0" xfId="0" applyNumberFormat="1" applyFont="1" applyAlignment="1">
      <alignment horizontal="center" vertical="center"/>
    </xf>
    <xf numFmtId="168" fontId="53" fillId="0" borderId="5" xfId="0" applyNumberFormat="1" applyFont="1" applyBorder="1" applyAlignment="1">
      <alignment horizontal="center" vertical="center"/>
    </xf>
    <xf numFmtId="169" fontId="52" fillId="0" borderId="4" xfId="0" applyNumberFormat="1" applyFont="1" applyBorder="1" applyAlignment="1">
      <alignment horizontal="center" vertical="center"/>
    </xf>
    <xf numFmtId="1" fontId="52" fillId="0" borderId="0" xfId="0" applyNumberFormat="1" applyFont="1" applyAlignment="1">
      <alignment horizontal="center" vertical="center"/>
    </xf>
    <xf numFmtId="169" fontId="52" fillId="0" borderId="0" xfId="0" applyNumberFormat="1" applyFont="1" applyAlignment="1">
      <alignment horizontal="center" vertical="center"/>
    </xf>
    <xf numFmtId="0" fontId="28" fillId="3" borderId="0" xfId="0" applyFont="1" applyFill="1"/>
    <xf numFmtId="0" fontId="54" fillId="0" borderId="0" xfId="0" applyFont="1"/>
    <xf numFmtId="0" fontId="54" fillId="3" borderId="0" xfId="0" applyFont="1" applyFill="1"/>
    <xf numFmtId="0" fontId="55" fillId="0" borderId="4" xfId="0" applyFont="1" applyBorder="1"/>
    <xf numFmtId="0" fontId="54" fillId="0" borderId="0" xfId="0" applyFont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169" fontId="54" fillId="0" borderId="4" xfId="0" applyNumberFormat="1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169" fontId="55" fillId="0" borderId="4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1" fillId="0" borderId="0" xfId="0" applyFont="1"/>
    <xf numFmtId="0" fontId="21" fillId="0" borderId="4" xfId="0" applyFont="1" applyBorder="1" applyAlignment="1">
      <alignment horizontal="center"/>
    </xf>
    <xf numFmtId="0" fontId="52" fillId="3" borderId="4" xfId="0" applyFont="1" applyFill="1" applyBorder="1" applyAlignment="1">
      <alignment horizontal="center" vertical="center" wrapText="1"/>
    </xf>
    <xf numFmtId="0" fontId="52" fillId="3" borderId="4" xfId="0" applyFont="1" applyFill="1" applyBorder="1" applyAlignment="1">
      <alignment horizontal="center" vertical="center"/>
    </xf>
    <xf numFmtId="169" fontId="52" fillId="3" borderId="4" xfId="0" applyNumberFormat="1" applyFont="1" applyFill="1" applyBorder="1" applyAlignment="1">
      <alignment horizontal="center" vertical="center" wrapText="1"/>
    </xf>
    <xf numFmtId="169" fontId="8" fillId="0" borderId="4" xfId="0" applyNumberFormat="1" applyFont="1" applyBorder="1" applyAlignment="1">
      <alignment horizontal="center" vertical="center"/>
    </xf>
    <xf numFmtId="171" fontId="52" fillId="3" borderId="6" xfId="0" applyNumberFormat="1" applyFont="1" applyFill="1" applyBorder="1" applyAlignment="1">
      <alignment vertical="center"/>
    </xf>
    <xf numFmtId="171" fontId="52" fillId="3" borderId="4" xfId="0" applyNumberFormat="1" applyFont="1" applyFill="1" applyBorder="1" applyAlignment="1">
      <alignment vertical="center"/>
    </xf>
    <xf numFmtId="0" fontId="52" fillId="0" borderId="7" xfId="0" applyFont="1" applyBorder="1" applyAlignment="1">
      <alignment horizontal="center" vertical="center"/>
    </xf>
    <xf numFmtId="169" fontId="52" fillId="0" borderId="7" xfId="0" applyNumberFormat="1" applyFont="1" applyBorder="1" applyAlignment="1">
      <alignment horizontal="center" vertical="center"/>
    </xf>
    <xf numFmtId="169" fontId="53" fillId="0" borderId="8" xfId="0" applyNumberFormat="1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  <xf numFmtId="172" fontId="52" fillId="3" borderId="10" xfId="0" applyNumberFormat="1" applyFont="1" applyFill="1" applyBorder="1" applyAlignment="1">
      <alignment vertical="center"/>
    </xf>
    <xf numFmtId="3" fontId="52" fillId="3" borderId="4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1" fontId="12" fillId="0" borderId="4" xfId="21" applyNumberFormat="1" applyFont="1" applyFill="1" applyBorder="1" applyAlignment="1">
      <alignment horizontal="center" vertical="center"/>
    </xf>
    <xf numFmtId="1" fontId="9" fillId="0" borderId="4" xfId="22" applyNumberFormat="1" applyFont="1" applyFill="1" applyBorder="1" applyAlignment="1">
      <alignment horizontal="center" vertical="center"/>
    </xf>
    <xf numFmtId="165" fontId="52" fillId="0" borderId="4" xfId="0" applyNumberFormat="1" applyFont="1" applyBorder="1" applyAlignment="1">
      <alignment horizontal="center" vertical="center"/>
    </xf>
    <xf numFmtId="0" fontId="0" fillId="0" borderId="4" xfId="0" applyBorder="1"/>
    <xf numFmtId="1" fontId="11" fillId="0" borderId="4" xfId="21" applyNumberFormat="1" applyFont="1" applyFill="1" applyBorder="1" applyAlignment="1">
      <alignment horizontal="center" vertical="center"/>
    </xf>
    <xf numFmtId="0" fontId="10" fillId="0" borderId="4" xfId="0" applyFont="1" applyBorder="1"/>
    <xf numFmtId="1" fontId="11" fillId="0" borderId="4" xfId="0" applyNumberFormat="1" applyFont="1" applyBorder="1" applyAlignment="1">
      <alignment horizontal="center" vertical="center"/>
    </xf>
    <xf numFmtId="1" fontId="52" fillId="0" borderId="4" xfId="0" applyNumberFormat="1" applyFont="1" applyBorder="1"/>
    <xf numFmtId="1" fontId="11" fillId="0" borderId="4" xfId="0" applyNumberFormat="1" applyFont="1" applyBorder="1"/>
    <xf numFmtId="1" fontId="11" fillId="0" borderId="4" xfId="0" applyNumberFormat="1" applyFont="1" applyBorder="1" applyAlignment="1">
      <alignment horizontal="center" vertical="distributed"/>
    </xf>
    <xf numFmtId="1" fontId="11" fillId="6" borderId="4" xfId="0" applyNumberFormat="1" applyFont="1" applyFill="1" applyBorder="1" applyAlignment="1">
      <alignment horizontal="center" vertical="distributed"/>
    </xf>
    <xf numFmtId="1" fontId="52" fillId="0" borderId="4" xfId="0" applyNumberFormat="1" applyFont="1" applyBorder="1" applyAlignment="1">
      <alignment horizontal="center" vertical="distributed"/>
    </xf>
    <xf numFmtId="0" fontId="8" fillId="0" borderId="4" xfId="0" applyFont="1" applyBorder="1"/>
    <xf numFmtId="1" fontId="6" fillId="0" borderId="4" xfId="0" applyNumberFormat="1" applyFont="1" applyBorder="1" applyAlignment="1">
      <alignment horizontal="center" vertical="distributed"/>
    </xf>
    <xf numFmtId="0" fontId="8" fillId="0" borderId="4" xfId="0" applyFont="1" applyBorder="1" applyAlignment="1">
      <alignment wrapText="1"/>
    </xf>
    <xf numFmtId="0" fontId="56" fillId="7" borderId="0" xfId="0" applyFont="1" applyFill="1"/>
    <xf numFmtId="1" fontId="57" fillId="7" borderId="0" xfId="0" applyNumberFormat="1" applyFont="1" applyFill="1"/>
    <xf numFmtId="0" fontId="58" fillId="7" borderId="0" xfId="7" applyFont="1" applyFill="1" applyAlignment="1" applyProtection="1"/>
    <xf numFmtId="1" fontId="59" fillId="7" borderId="0" xfId="0" applyNumberFormat="1" applyFont="1" applyFill="1"/>
    <xf numFmtId="1" fontId="60" fillId="7" borderId="0" xfId="0" applyNumberFormat="1" applyFont="1" applyFill="1"/>
    <xf numFmtId="0" fontId="60" fillId="7" borderId="0" xfId="0" applyFont="1" applyFill="1"/>
    <xf numFmtId="0" fontId="61" fillId="7" borderId="0" xfId="0" applyFont="1" applyFill="1"/>
    <xf numFmtId="0" fontId="61" fillId="7" borderId="0" xfId="0" applyFont="1" applyFill="1" applyAlignment="1">
      <alignment horizontal="center"/>
    </xf>
    <xf numFmtId="1" fontId="10" fillId="7" borderId="12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/>
    </xf>
    <xf numFmtId="0" fontId="53" fillId="0" borderId="4" xfId="0" applyFont="1" applyBorder="1"/>
    <xf numFmtId="0" fontId="52" fillId="0" borderId="4" xfId="0" applyFont="1" applyBorder="1"/>
    <xf numFmtId="1" fontId="11" fillId="8" borderId="0" xfId="0" applyNumberFormat="1" applyFont="1" applyFill="1"/>
    <xf numFmtId="0" fontId="10" fillId="9" borderId="0" xfId="0" applyFont="1" applyFill="1"/>
    <xf numFmtId="0" fontId="10" fillId="9" borderId="4" xfId="0" applyFont="1" applyFill="1" applyBorder="1"/>
    <xf numFmtId="1" fontId="8" fillId="7" borderId="3" xfId="0" applyNumberFormat="1" applyFont="1" applyFill="1" applyBorder="1" applyAlignment="1">
      <alignment vertical="center" wrapText="1"/>
    </xf>
    <xf numFmtId="1" fontId="10" fillId="7" borderId="0" xfId="0" applyNumberFormat="1" applyFont="1" applyFill="1" applyAlignment="1">
      <alignment horizontal="center" vertical="center" wrapText="1"/>
    </xf>
    <xf numFmtId="0" fontId="11" fillId="8" borderId="0" xfId="0" applyFont="1" applyFill="1"/>
    <xf numFmtId="1" fontId="52" fillId="0" borderId="4" xfId="0" applyNumberFormat="1" applyFont="1" applyBorder="1" applyAlignment="1">
      <alignment horizontal="center" vertical="center"/>
    </xf>
    <xf numFmtId="169" fontId="53" fillId="0" borderId="4" xfId="0" applyNumberFormat="1" applyFont="1" applyBorder="1" applyAlignment="1">
      <alignment horizontal="center" vertical="center"/>
    </xf>
    <xf numFmtId="1" fontId="10" fillId="0" borderId="4" xfId="0" applyNumberFormat="1" applyFont="1" applyBorder="1"/>
    <xf numFmtId="1" fontId="53" fillId="0" borderId="4" xfId="0" applyNumberFormat="1" applyFont="1" applyBorder="1" applyAlignment="1">
      <alignment horizontal="center" vertical="center"/>
    </xf>
    <xf numFmtId="1" fontId="53" fillId="0" borderId="4" xfId="0" applyNumberFormat="1" applyFont="1" applyBorder="1"/>
    <xf numFmtId="0" fontId="32" fillId="8" borderId="0" xfId="0" applyFont="1" applyFill="1"/>
    <xf numFmtId="0" fontId="54" fillId="7" borderId="0" xfId="0" applyFont="1" applyFill="1"/>
    <xf numFmtId="1" fontId="29" fillId="7" borderId="0" xfId="0" applyNumberFormat="1" applyFont="1" applyFill="1"/>
    <xf numFmtId="0" fontId="29" fillId="7" borderId="0" xfId="0" applyFont="1" applyFill="1"/>
    <xf numFmtId="0" fontId="8" fillId="7" borderId="4" xfId="0" applyFont="1" applyFill="1" applyBorder="1" applyAlignment="1">
      <alignment horizontal="center" vertical="center" wrapText="1"/>
    </xf>
    <xf numFmtId="0" fontId="30" fillId="7" borderId="4" xfId="0" applyFont="1" applyFill="1" applyBorder="1" applyAlignment="1">
      <alignment horizontal="center" vertical="center"/>
    </xf>
    <xf numFmtId="0" fontId="30" fillId="7" borderId="4" xfId="0" applyFont="1" applyFill="1" applyBorder="1" applyAlignment="1">
      <alignment horizontal="center" vertical="center" wrapText="1"/>
    </xf>
    <xf numFmtId="169" fontId="30" fillId="7" borderId="4" xfId="0" applyNumberFormat="1" applyFont="1" applyFill="1" applyBorder="1" applyAlignment="1">
      <alignment horizontal="center" vertical="center" wrapText="1"/>
    </xf>
    <xf numFmtId="3" fontId="30" fillId="7" borderId="4" xfId="0" applyNumberFormat="1" applyFont="1" applyFill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169" fontId="52" fillId="0" borderId="10" xfId="0" applyNumberFormat="1" applyFont="1" applyBorder="1" applyAlignment="1">
      <alignment horizontal="center" vertical="center"/>
    </xf>
    <xf numFmtId="0" fontId="53" fillId="8" borderId="14" xfId="0" applyFont="1" applyFill="1" applyBorder="1" applyAlignment="1">
      <alignment horizontal="center" vertical="center" wrapText="1"/>
    </xf>
    <xf numFmtId="0" fontId="53" fillId="8" borderId="15" xfId="0" applyFont="1" applyFill="1" applyBorder="1" applyAlignment="1">
      <alignment horizontal="center" vertical="center" wrapText="1"/>
    </xf>
    <xf numFmtId="0" fontId="53" fillId="8" borderId="8" xfId="0" applyFont="1" applyFill="1" applyBorder="1" applyAlignment="1">
      <alignment horizontal="center" vertical="center" wrapText="1"/>
    </xf>
    <xf numFmtId="0" fontId="53" fillId="8" borderId="4" xfId="0" applyFont="1" applyFill="1" applyBorder="1" applyAlignment="1">
      <alignment horizontal="center" vertical="center" wrapText="1"/>
    </xf>
    <xf numFmtId="0" fontId="53" fillId="8" borderId="4" xfId="0" applyFont="1" applyFill="1" applyBorder="1" applyAlignment="1">
      <alignment horizontal="center" vertical="center"/>
    </xf>
    <xf numFmtId="0" fontId="53" fillId="7" borderId="4" xfId="0" applyFont="1" applyFill="1" applyBorder="1" applyAlignment="1">
      <alignment horizontal="center" vertical="center" wrapText="1"/>
    </xf>
    <xf numFmtId="1" fontId="10" fillId="0" borderId="4" xfId="21" applyNumberFormat="1" applyFont="1" applyFill="1" applyBorder="1" applyAlignment="1">
      <alignment horizontal="center" vertical="center"/>
    </xf>
    <xf numFmtId="0" fontId="8" fillId="9" borderId="4" xfId="0" applyFont="1" applyFill="1" applyBorder="1"/>
    <xf numFmtId="1" fontId="6" fillId="0" borderId="4" xfId="0" applyNumberFormat="1" applyFont="1" applyBorder="1"/>
    <xf numFmtId="0" fontId="53" fillId="9" borderId="4" xfId="0" applyFont="1" applyFill="1" applyBorder="1"/>
    <xf numFmtId="1" fontId="47" fillId="7" borderId="0" xfId="7" applyNumberFormat="1" applyFill="1" applyAlignment="1" applyProtection="1"/>
    <xf numFmtId="0" fontId="53" fillId="7" borderId="4" xfId="0" applyFont="1" applyFill="1" applyBorder="1" applyAlignment="1">
      <alignment horizontal="center" vertical="center"/>
    </xf>
    <xf numFmtId="0" fontId="52" fillId="3" borderId="4" xfId="0" applyFont="1" applyFill="1" applyBorder="1" applyAlignment="1">
      <alignment vertical="center"/>
    </xf>
    <xf numFmtId="0" fontId="52" fillId="3" borderId="16" xfId="0" applyFont="1" applyFill="1" applyBorder="1" applyAlignment="1">
      <alignment horizontal="center" vertical="center" wrapText="1"/>
    </xf>
    <xf numFmtId="169" fontId="52" fillId="3" borderId="13" xfId="0" applyNumberFormat="1" applyFont="1" applyFill="1" applyBorder="1" applyAlignment="1">
      <alignment horizontal="center" vertical="center" wrapText="1"/>
    </xf>
    <xf numFmtId="171" fontId="52" fillId="3" borderId="10" xfId="0" applyNumberFormat="1" applyFont="1" applyFill="1" applyBorder="1" applyAlignment="1">
      <alignment vertical="center"/>
    </xf>
    <xf numFmtId="1" fontId="0" fillId="0" borderId="4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3" xfId="0" applyBorder="1"/>
    <xf numFmtId="0" fontId="10" fillId="10" borderId="4" xfId="0" applyFont="1" applyFill="1" applyBorder="1" applyAlignment="1">
      <alignment horizontal="center"/>
    </xf>
    <xf numFmtId="0" fontId="9" fillId="10" borderId="4" xfId="0" applyFont="1" applyFill="1" applyBorder="1"/>
    <xf numFmtId="0" fontId="53" fillId="0" borderId="16" xfId="0" applyFont="1" applyBorder="1" applyAlignment="1">
      <alignment horizontal="center" vertical="center"/>
    </xf>
    <xf numFmtId="0" fontId="62" fillId="0" borderId="0" xfId="0" applyFont="1"/>
    <xf numFmtId="169" fontId="8" fillId="0" borderId="0" xfId="0" applyNumberFormat="1" applyFont="1" applyAlignment="1">
      <alignment horizontal="center" vertical="center"/>
    </xf>
    <xf numFmtId="0" fontId="55" fillId="8" borderId="4" xfId="0" applyFont="1" applyFill="1" applyBorder="1" applyAlignment="1">
      <alignment horizontal="center" vertical="center" wrapText="1"/>
    </xf>
    <xf numFmtId="0" fontId="55" fillId="8" borderId="16" xfId="0" applyFont="1" applyFill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/>
    </xf>
    <xf numFmtId="0" fontId="49" fillId="0" borderId="0" xfId="0" applyFont="1"/>
    <xf numFmtId="1" fontId="54" fillId="0" borderId="4" xfId="0" applyNumberFormat="1" applyFont="1" applyBorder="1"/>
    <xf numFmtId="171" fontId="52" fillId="3" borderId="7" xfId="0" applyNumberFormat="1" applyFont="1" applyFill="1" applyBorder="1" applyAlignment="1">
      <alignment vertical="center"/>
    </xf>
    <xf numFmtId="169" fontId="53" fillId="0" borderId="0" xfId="0" applyNumberFormat="1" applyFont="1" applyAlignment="1">
      <alignment horizontal="center" vertical="center"/>
    </xf>
    <xf numFmtId="1" fontId="54" fillId="0" borderId="0" xfId="0" applyNumberFormat="1" applyFont="1"/>
    <xf numFmtId="169" fontId="63" fillId="0" borderId="4" xfId="0" applyNumberFormat="1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" fontId="49" fillId="0" borderId="4" xfId="0" applyNumberFormat="1" applyFont="1" applyBorder="1" applyAlignment="1">
      <alignment horizontal="center"/>
    </xf>
    <xf numFmtId="1" fontId="54" fillId="0" borderId="4" xfId="0" applyNumberFormat="1" applyFont="1" applyBorder="1" applyAlignment="1">
      <alignment horizontal="center"/>
    </xf>
    <xf numFmtId="0" fontId="8" fillId="7" borderId="7" xfId="0" applyFont="1" applyFill="1" applyBorder="1" applyAlignment="1">
      <alignment horizontal="center" vertical="center" wrapText="1"/>
    </xf>
    <xf numFmtId="171" fontId="52" fillId="3" borderId="4" xfId="0" applyNumberFormat="1" applyFont="1" applyFill="1" applyBorder="1" applyAlignment="1">
      <alignment horizontal="center" vertical="center"/>
    </xf>
    <xf numFmtId="0" fontId="10" fillId="11" borderId="4" xfId="0" applyFont="1" applyFill="1" applyBorder="1"/>
    <xf numFmtId="0" fontId="8" fillId="11" borderId="4" xfId="0" applyFont="1" applyFill="1" applyBorder="1"/>
    <xf numFmtId="1" fontId="64" fillId="7" borderId="0" xfId="0" applyNumberFormat="1" applyFont="1" applyFill="1" applyAlignment="1">
      <alignment vertical="top"/>
    </xf>
    <xf numFmtId="0" fontId="53" fillId="0" borderId="10" xfId="0" applyFont="1" applyBorder="1" applyAlignment="1">
      <alignment horizontal="center" vertical="center" wrapText="1"/>
    </xf>
    <xf numFmtId="0" fontId="10" fillId="0" borderId="17" xfId="0" applyFont="1" applyBorder="1"/>
    <xf numFmtId="1" fontId="65" fillId="0" borderId="4" xfId="0" applyNumberFormat="1" applyFont="1" applyBorder="1" applyAlignment="1">
      <alignment horizontal="center"/>
    </xf>
    <xf numFmtId="0" fontId="52" fillId="3" borderId="7" xfId="0" applyFont="1" applyFill="1" applyBorder="1" applyAlignment="1">
      <alignment horizontal="center" vertical="center"/>
    </xf>
    <xf numFmtId="169" fontId="0" fillId="0" borderId="4" xfId="0" applyNumberFormat="1" applyBorder="1"/>
    <xf numFmtId="0" fontId="44" fillId="0" borderId="16" xfId="0" applyFont="1" applyBorder="1" applyAlignment="1">
      <alignment horizontal="center" vertical="center" wrapText="1"/>
    </xf>
    <xf numFmtId="1" fontId="66" fillId="7" borderId="0" xfId="0" applyNumberFormat="1" applyFont="1" applyFill="1" applyAlignment="1">
      <alignment horizontal="center" vertical="top"/>
    </xf>
    <xf numFmtId="168" fontId="55" fillId="11" borderId="12" xfId="0" applyNumberFormat="1" applyFont="1" applyFill="1" applyBorder="1" applyAlignment="1">
      <alignment horizontal="center" vertical="center"/>
    </xf>
    <xf numFmtId="1" fontId="67" fillId="0" borderId="0" xfId="0" applyNumberFormat="1" applyFont="1" applyAlignment="1">
      <alignment horizontal="right"/>
    </xf>
    <xf numFmtId="1" fontId="49" fillId="0" borderId="16" xfId="0" applyNumberFormat="1" applyFont="1" applyBorder="1" applyAlignment="1">
      <alignment horizontal="center"/>
    </xf>
    <xf numFmtId="0" fontId="15" fillId="0" borderId="0" xfId="0" applyFont="1" applyAlignment="1">
      <alignment vertical="center" wrapText="1"/>
    </xf>
    <xf numFmtId="0" fontId="8" fillId="7" borderId="4" xfId="0" applyFont="1" applyFill="1" applyBorder="1" applyAlignment="1">
      <alignment horizontal="center" vertical="center"/>
    </xf>
    <xf numFmtId="1" fontId="8" fillId="7" borderId="4" xfId="0" applyNumberFormat="1" applyFont="1" applyFill="1" applyBorder="1" applyAlignment="1">
      <alignment vertical="center" wrapText="1"/>
    </xf>
    <xf numFmtId="1" fontId="10" fillId="7" borderId="13" xfId="0" applyNumberFormat="1" applyFont="1" applyFill="1" applyBorder="1" applyAlignment="1">
      <alignment horizontal="center" vertical="center" wrapText="1"/>
    </xf>
    <xf numFmtId="1" fontId="15" fillId="7" borderId="18" xfId="0" applyNumberFormat="1" applyFont="1" applyFill="1" applyBorder="1" applyAlignment="1">
      <alignment horizontal="center" vertical="center" wrapText="1"/>
    </xf>
    <xf numFmtId="1" fontId="15" fillId="7" borderId="19" xfId="0" applyNumberFormat="1" applyFont="1" applyFill="1" applyBorder="1" applyAlignment="1">
      <alignment horizontal="center" vertical="center" wrapText="1"/>
    </xf>
    <xf numFmtId="1" fontId="10" fillId="11" borderId="19" xfId="0" applyNumberFormat="1" applyFont="1" applyFill="1" applyBorder="1" applyAlignment="1">
      <alignment horizontal="center" vertical="center" wrapText="1"/>
    </xf>
    <xf numFmtId="1" fontId="15" fillId="7" borderId="22" xfId="0" applyNumberFormat="1" applyFont="1" applyFill="1" applyBorder="1" applyAlignment="1">
      <alignment horizontal="center" vertical="center" wrapText="1"/>
    </xf>
    <xf numFmtId="1" fontId="10" fillId="0" borderId="23" xfId="0" applyNumberFormat="1" applyFont="1" applyBorder="1"/>
    <xf numFmtId="1" fontId="10" fillId="0" borderId="13" xfId="0" applyNumberFormat="1" applyFont="1" applyBorder="1"/>
    <xf numFmtId="1" fontId="8" fillId="5" borderId="24" xfId="0" applyNumberFormat="1" applyFont="1" applyFill="1" applyBorder="1" applyAlignment="1">
      <alignment horizontal="center" vertical="center" wrapText="1"/>
    </xf>
    <xf numFmtId="1" fontId="31" fillId="7" borderId="18" xfId="0" applyNumberFormat="1" applyFont="1" applyFill="1" applyBorder="1" applyAlignment="1">
      <alignment horizontal="center" vertical="center" wrapText="1"/>
    </xf>
    <xf numFmtId="1" fontId="31" fillId="7" borderId="19" xfId="0" applyNumberFormat="1" applyFont="1" applyFill="1" applyBorder="1" applyAlignment="1">
      <alignment horizontal="center" vertical="center" wrapText="1"/>
    </xf>
    <xf numFmtId="1" fontId="31" fillId="7" borderId="25" xfId="0" applyNumberFormat="1" applyFont="1" applyFill="1" applyBorder="1" applyAlignment="1">
      <alignment horizontal="center" vertical="center" wrapText="1"/>
    </xf>
    <xf numFmtId="1" fontId="31" fillId="7" borderId="22" xfId="0" applyNumberFormat="1" applyFont="1" applyFill="1" applyBorder="1" applyAlignment="1">
      <alignment horizontal="center" vertical="center" wrapText="1"/>
    </xf>
    <xf numFmtId="1" fontId="10" fillId="0" borderId="26" xfId="0" applyNumberFormat="1" applyFont="1" applyBorder="1"/>
    <xf numFmtId="1" fontId="10" fillId="0" borderId="27" xfId="0" applyNumberFormat="1" applyFont="1" applyBorder="1"/>
    <xf numFmtId="0" fontId="15" fillId="0" borderId="28" xfId="0" applyFont="1" applyBorder="1" applyAlignment="1">
      <alignment vertical="center" wrapText="1"/>
    </xf>
    <xf numFmtId="1" fontId="0" fillId="0" borderId="4" xfId="0" applyNumberFormat="1" applyBorder="1"/>
    <xf numFmtId="0" fontId="0" fillId="0" borderId="28" xfId="0" applyBorder="1"/>
    <xf numFmtId="2" fontId="53" fillId="0" borderId="4" xfId="0" applyNumberFormat="1" applyFont="1" applyBorder="1" applyAlignment="1">
      <alignment horizontal="center" vertical="center"/>
    </xf>
    <xf numFmtId="2" fontId="52" fillId="0" borderId="4" xfId="0" applyNumberFormat="1" applyFont="1" applyBorder="1"/>
    <xf numFmtId="2" fontId="52" fillId="0" borderId="16" xfId="0" applyNumberFormat="1" applyFont="1" applyBorder="1"/>
    <xf numFmtId="7" fontId="0" fillId="0" borderId="10" xfId="0" applyNumberFormat="1" applyBorder="1"/>
    <xf numFmtId="0" fontId="0" fillId="0" borderId="11" xfId="0" applyBorder="1"/>
    <xf numFmtId="0" fontId="0" fillId="0" borderId="29" xfId="0" applyBorder="1"/>
    <xf numFmtId="1" fontId="15" fillId="0" borderId="26" xfId="0" applyNumberFormat="1" applyFont="1" applyBorder="1"/>
    <xf numFmtId="1" fontId="15" fillId="0" borderId="23" xfId="0" applyNumberFormat="1" applyFont="1" applyBorder="1"/>
    <xf numFmtId="1" fontId="15" fillId="0" borderId="17" xfId="0" applyNumberFormat="1" applyFont="1" applyBorder="1"/>
    <xf numFmtId="1" fontId="15" fillId="0" borderId="30" xfId="0" applyNumberFormat="1" applyFont="1" applyBorder="1"/>
    <xf numFmtId="2" fontId="52" fillId="0" borderId="10" xfId="0" applyNumberFormat="1" applyFont="1" applyBorder="1" applyAlignment="1">
      <alignment horizontal="center" vertical="center"/>
    </xf>
    <xf numFmtId="2" fontId="52" fillId="0" borderId="10" xfId="0" applyNumberFormat="1" applyFont="1" applyBorder="1"/>
    <xf numFmtId="2" fontId="52" fillId="0" borderId="31" xfId="0" applyNumberFormat="1" applyFont="1" applyBorder="1"/>
    <xf numFmtId="7" fontId="15" fillId="11" borderId="32" xfId="0" applyNumberFormat="1" applyFont="1" applyFill="1" applyBorder="1" applyAlignment="1">
      <alignment vertical="center" wrapText="1"/>
    </xf>
    <xf numFmtId="7" fontId="15" fillId="11" borderId="16" xfId="0" applyNumberFormat="1" applyFont="1" applyFill="1" applyBorder="1" applyAlignment="1">
      <alignment vertical="center" wrapText="1"/>
    </xf>
    <xf numFmtId="1" fontId="31" fillId="7" borderId="18" xfId="0" applyNumberFormat="1" applyFont="1" applyFill="1" applyBorder="1" applyAlignment="1">
      <alignment horizontal="center" vertical="center" wrapText="1" shrinkToFit="1"/>
    </xf>
    <xf numFmtId="0" fontId="5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53" fillId="0" borderId="4" xfId="0" applyFont="1" applyBorder="1" applyAlignment="1">
      <alignment vertical="center" wrapText="1"/>
    </xf>
    <xf numFmtId="174" fontId="53" fillId="0" borderId="4" xfId="25" applyNumberFormat="1" applyFont="1" applyBorder="1" applyAlignment="1">
      <alignment horizontal="center" vertical="center"/>
    </xf>
    <xf numFmtId="0" fontId="73" fillId="0" borderId="0" xfId="0" applyFont="1"/>
    <xf numFmtId="0" fontId="53" fillId="8" borderId="37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169" fontId="53" fillId="0" borderId="10" xfId="0" applyNumberFormat="1" applyFont="1" applyBorder="1" applyAlignment="1">
      <alignment horizontal="center" vertical="center"/>
    </xf>
    <xf numFmtId="0" fontId="74" fillId="0" borderId="4" xfId="0" applyFont="1" applyBorder="1" applyAlignment="1">
      <alignment horizontal="center" vertical="center" wrapText="1"/>
    </xf>
    <xf numFmtId="0" fontId="53" fillId="0" borderId="4" xfId="0" applyFont="1" applyBorder="1" applyAlignment="1">
      <alignment horizontal="left" vertical="center" wrapText="1"/>
    </xf>
    <xf numFmtId="169" fontId="77" fillId="0" borderId="4" xfId="0" applyNumberFormat="1" applyFont="1" applyBorder="1" applyAlignment="1">
      <alignment horizontal="center" vertical="center"/>
    </xf>
    <xf numFmtId="169" fontId="78" fillId="0" borderId="4" xfId="0" applyNumberFormat="1" applyFont="1" applyBorder="1" applyAlignment="1">
      <alignment horizontal="center" vertical="center"/>
    </xf>
    <xf numFmtId="0" fontId="74" fillId="0" borderId="4" xfId="0" applyFont="1" applyBorder="1" applyAlignment="1">
      <alignment horizontal="left" vertical="center" wrapText="1"/>
    </xf>
    <xf numFmtId="0" fontId="56" fillId="0" borderId="0" xfId="0" applyFont="1"/>
    <xf numFmtId="1" fontId="57" fillId="0" borderId="0" xfId="0" applyNumberFormat="1" applyFont="1"/>
    <xf numFmtId="1" fontId="60" fillId="0" borderId="0" xfId="0" applyNumberFormat="1" applyFont="1"/>
    <xf numFmtId="0" fontId="60" fillId="0" borderId="0" xfId="0" applyFont="1"/>
    <xf numFmtId="1" fontId="59" fillId="0" borderId="0" xfId="0" applyNumberFormat="1" applyFont="1"/>
    <xf numFmtId="0" fontId="82" fillId="0" borderId="0" xfId="7" applyFont="1" applyAlignment="1" applyProtection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3" fillId="0" borderId="0" xfId="0" applyFont="1"/>
    <xf numFmtId="0" fontId="84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172" fontId="52" fillId="3" borderId="4" xfId="0" applyNumberFormat="1" applyFont="1" applyFill="1" applyBorder="1" applyAlignment="1">
      <alignment vertical="center"/>
    </xf>
    <xf numFmtId="0" fontId="52" fillId="3" borderId="7" xfId="0" applyFont="1" applyFill="1" applyBorder="1" applyAlignment="1">
      <alignment horizontal="center" vertical="center" wrapText="1"/>
    </xf>
    <xf numFmtId="0" fontId="52" fillId="3" borderId="6" xfId="0" applyFont="1" applyFill="1" applyBorder="1" applyAlignment="1">
      <alignment horizontal="center" vertical="center" wrapText="1"/>
    </xf>
    <xf numFmtId="0" fontId="52" fillId="3" borderId="10" xfId="0" applyFont="1" applyFill="1" applyBorder="1" applyAlignment="1">
      <alignment horizontal="center" vertical="center" wrapText="1"/>
    </xf>
    <xf numFmtId="169" fontId="52" fillId="3" borderId="7" xfId="0" applyNumberFormat="1" applyFont="1" applyFill="1" applyBorder="1" applyAlignment="1">
      <alignment horizontal="center" vertical="center" wrapText="1"/>
    </xf>
    <xf numFmtId="169" fontId="52" fillId="3" borderId="6" xfId="0" applyNumberFormat="1" applyFont="1" applyFill="1" applyBorder="1" applyAlignment="1">
      <alignment horizontal="center" vertical="center" wrapText="1"/>
    </xf>
    <xf numFmtId="169" fontId="52" fillId="3" borderId="10" xfId="0" applyNumberFormat="1" applyFont="1" applyFill="1" applyBorder="1" applyAlignment="1">
      <alignment horizontal="center" vertical="center" wrapText="1"/>
    </xf>
    <xf numFmtId="3" fontId="52" fillId="3" borderId="7" xfId="0" applyNumberFormat="1" applyFont="1" applyFill="1" applyBorder="1" applyAlignment="1">
      <alignment horizontal="center" vertical="center" wrapText="1"/>
    </xf>
    <xf numFmtId="3" fontId="52" fillId="3" borderId="6" xfId="0" applyNumberFormat="1" applyFont="1" applyFill="1" applyBorder="1" applyAlignment="1">
      <alignment horizontal="center" vertical="center" wrapText="1"/>
    </xf>
    <xf numFmtId="3" fontId="52" fillId="3" borderId="10" xfId="0" applyNumberFormat="1" applyFont="1" applyFill="1" applyBorder="1" applyAlignment="1">
      <alignment horizontal="center" vertical="center" wrapText="1"/>
    </xf>
    <xf numFmtId="171" fontId="52" fillId="3" borderId="6" xfId="0" applyNumberFormat="1" applyFont="1" applyFill="1" applyBorder="1" applyAlignment="1">
      <alignment horizontal="center" vertical="center"/>
    </xf>
    <xf numFmtId="171" fontId="52" fillId="3" borderId="10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2" fillId="3" borderId="7" xfId="0" applyFont="1" applyFill="1" applyBorder="1" applyAlignment="1">
      <alignment vertical="center"/>
    </xf>
    <xf numFmtId="0" fontId="8" fillId="7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/>
    </xf>
    <xf numFmtId="169" fontId="6" fillId="7" borderId="15" xfId="0" applyNumberFormat="1" applyFont="1" applyFill="1" applyBorder="1" applyAlignment="1">
      <alignment horizontal="center" vertical="center" wrapText="1"/>
    </xf>
    <xf numFmtId="3" fontId="6" fillId="7" borderId="15" xfId="0" applyNumberFormat="1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8" fillId="7" borderId="40" xfId="0" applyFont="1" applyFill="1" applyBorder="1" applyAlignment="1">
      <alignment horizontal="center" vertical="center" wrapText="1"/>
    </xf>
    <xf numFmtId="0" fontId="30" fillId="7" borderId="15" xfId="0" applyFont="1" applyFill="1" applyBorder="1" applyAlignment="1">
      <alignment horizontal="center" vertical="center"/>
    </xf>
    <xf numFmtId="0" fontId="30" fillId="7" borderId="15" xfId="0" applyFont="1" applyFill="1" applyBorder="1" applyAlignment="1">
      <alignment horizontal="center" vertical="center" wrapText="1"/>
    </xf>
    <xf numFmtId="0" fontId="30" fillId="7" borderId="8" xfId="0" applyFont="1" applyFill="1" applyBorder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0" fontId="52" fillId="3" borderId="10" xfId="0" applyFont="1" applyFill="1" applyBorder="1" applyAlignment="1">
      <alignment vertical="center"/>
    </xf>
    <xf numFmtId="0" fontId="53" fillId="3" borderId="4" xfId="0" applyFont="1" applyFill="1" applyBorder="1" applyAlignment="1">
      <alignment horizontal="center" vertical="center" wrapText="1"/>
    </xf>
    <xf numFmtId="0" fontId="0" fillId="7" borderId="13" xfId="0" applyFill="1" applyBorder="1"/>
    <xf numFmtId="0" fontId="0" fillId="0" borderId="43" xfId="0" applyBorder="1"/>
    <xf numFmtId="0" fontId="0" fillId="7" borderId="0" xfId="0" applyFill="1"/>
    <xf numFmtId="0" fontId="15" fillId="0" borderId="10" xfId="0" applyFont="1" applyBorder="1" applyAlignment="1">
      <alignment vertical="center" wrapText="1"/>
    </xf>
    <xf numFmtId="0" fontId="15" fillId="8" borderId="10" xfId="0" applyFont="1" applyFill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53" fillId="0" borderId="13" xfId="0" applyFont="1" applyBorder="1" applyAlignment="1">
      <alignment horizontal="center" vertical="center"/>
    </xf>
    <xf numFmtId="0" fontId="92" fillId="0" borderId="0" xfId="0" applyFont="1" applyAlignment="1">
      <alignment wrapText="1"/>
    </xf>
    <xf numFmtId="0" fontId="91" fillId="0" borderId="0" xfId="0" applyFont="1" applyAlignment="1">
      <alignment wrapText="1"/>
    </xf>
    <xf numFmtId="14" fontId="10" fillId="0" borderId="0" xfId="0" applyNumberFormat="1" applyFont="1" applyAlignment="1">
      <alignment horizontal="center"/>
    </xf>
    <xf numFmtId="14" fontId="57" fillId="7" borderId="0" xfId="0" applyNumberFormat="1" applyFont="1" applyFill="1" applyAlignment="1">
      <alignment horizontal="left"/>
    </xf>
    <xf numFmtId="14" fontId="57" fillId="7" borderId="0" xfId="0" applyNumberFormat="1" applyFont="1" applyFill="1"/>
    <xf numFmtId="3" fontId="53" fillId="11" borderId="4" xfId="0" applyNumberFormat="1" applyFont="1" applyFill="1" applyBorder="1" applyAlignment="1">
      <alignment horizontal="center" vertical="center"/>
    </xf>
    <xf numFmtId="3" fontId="53" fillId="0" borderId="4" xfId="0" applyNumberFormat="1" applyFont="1" applyBorder="1" applyAlignment="1">
      <alignment horizontal="center" vertical="center"/>
    </xf>
    <xf numFmtId="171" fontId="52" fillId="3" borderId="7" xfId="0" applyNumberFormat="1" applyFont="1" applyFill="1" applyBorder="1" applyAlignment="1">
      <alignment horizontal="center" vertical="center"/>
    </xf>
    <xf numFmtId="175" fontId="60" fillId="0" borderId="0" xfId="0" applyNumberFormat="1" applyFont="1" applyAlignment="1">
      <alignment horizontal="center" vertical="center"/>
    </xf>
    <xf numFmtId="0" fontId="53" fillId="0" borderId="30" xfId="0" applyFont="1" applyBorder="1" applyAlignment="1">
      <alignment horizontal="center" vertical="center" wrapText="1"/>
    </xf>
    <xf numFmtId="169" fontId="60" fillId="0" borderId="28" xfId="0" applyNumberFormat="1" applyFont="1" applyBorder="1" applyAlignment="1">
      <alignment horizontal="center" vertical="center"/>
    </xf>
    <xf numFmtId="175" fontId="60" fillId="0" borderId="46" xfId="0" applyNumberFormat="1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 wrapText="1"/>
    </xf>
    <xf numFmtId="169" fontId="60" fillId="0" borderId="19" xfId="0" applyNumberFormat="1" applyFont="1" applyBorder="1" applyAlignment="1">
      <alignment horizontal="center" vertical="center"/>
    </xf>
    <xf numFmtId="175" fontId="60" fillId="0" borderId="22" xfId="0" applyNumberFormat="1" applyFont="1" applyBorder="1" applyAlignment="1">
      <alignment horizontal="center" vertical="center"/>
    </xf>
    <xf numFmtId="1" fontId="95" fillId="0" borderId="31" xfId="0" applyNumberFormat="1" applyFont="1" applyBorder="1" applyAlignment="1">
      <alignment vertical="center" wrapText="1"/>
    </xf>
    <xf numFmtId="1" fontId="95" fillId="0" borderId="16" xfId="0" applyNumberFormat="1" applyFont="1" applyBorder="1" applyAlignment="1">
      <alignment vertical="center" wrapText="1"/>
    </xf>
    <xf numFmtId="1" fontId="60" fillId="0" borderId="21" xfId="0" applyNumberFormat="1" applyFont="1" applyBorder="1" applyAlignment="1">
      <alignment horizontal="center" vertical="center" wrapText="1"/>
    </xf>
    <xf numFmtId="1" fontId="95" fillId="0" borderId="21" xfId="0" applyNumberFormat="1" applyFont="1" applyBorder="1" applyAlignment="1">
      <alignment horizontal="center" vertical="center" wrapText="1"/>
    </xf>
    <xf numFmtId="169" fontId="94" fillId="0" borderId="21" xfId="0" applyNumberFormat="1" applyFont="1" applyBorder="1" applyAlignment="1">
      <alignment horizontal="center" vertical="center"/>
    </xf>
    <xf numFmtId="1" fontId="95" fillId="0" borderId="18" xfId="0" applyNumberFormat="1" applyFont="1" applyBorder="1" applyAlignment="1">
      <alignment horizontal="center" vertical="center" wrapText="1"/>
    </xf>
    <xf numFmtId="1" fontId="60" fillId="0" borderId="28" xfId="0" applyNumberFormat="1" applyFont="1" applyBorder="1" applyAlignment="1">
      <alignment horizontal="center" vertical="center"/>
    </xf>
    <xf numFmtId="1" fontId="60" fillId="0" borderId="19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" fontId="8" fillId="7" borderId="4" xfId="0" applyNumberFormat="1" applyFont="1" applyFill="1" applyBorder="1" applyAlignment="1">
      <alignment horizontal="center" vertical="center" wrapText="1"/>
    </xf>
    <xf numFmtId="1" fontId="8" fillId="7" borderId="16" xfId="0" applyNumberFormat="1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64" fillId="7" borderId="0" xfId="0" applyFont="1" applyFill="1" applyAlignment="1">
      <alignment horizontal="left" vertical="center"/>
    </xf>
    <xf numFmtId="1" fontId="57" fillId="7" borderId="0" xfId="0" applyNumberFormat="1" applyFont="1" applyFill="1" applyAlignment="1">
      <alignment vertical="center"/>
    </xf>
    <xf numFmtId="1" fontId="47" fillId="7" borderId="0" xfId="7" applyNumberFormat="1" applyFill="1" applyAlignment="1" applyProtection="1">
      <alignment vertical="center"/>
    </xf>
    <xf numFmtId="1" fontId="60" fillId="7" borderId="0" xfId="0" applyNumberFormat="1" applyFont="1" applyFill="1" applyAlignment="1">
      <alignment vertical="center"/>
    </xf>
    <xf numFmtId="0" fontId="60" fillId="7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01" fillId="0" borderId="6" xfId="7" applyFont="1" applyFill="1" applyBorder="1" applyAlignment="1" applyProtection="1">
      <alignment horizontal="center" vertical="center" wrapText="1"/>
    </xf>
    <xf numFmtId="0" fontId="101" fillId="0" borderId="0" xfId="7" applyFont="1" applyAlignment="1" applyProtection="1">
      <alignment horizontal="center" vertical="center"/>
    </xf>
    <xf numFmtId="169" fontId="6" fillId="0" borderId="41" xfId="0" applyNumberFormat="1" applyFont="1" applyBorder="1" applyAlignment="1">
      <alignment vertical="center"/>
    </xf>
    <xf numFmtId="169" fontId="6" fillId="0" borderId="0" xfId="0" applyNumberFormat="1" applyFont="1" applyAlignment="1">
      <alignment vertical="center"/>
    </xf>
    <xf numFmtId="1" fontId="95" fillId="0" borderId="0" xfId="0" applyNumberFormat="1" applyFont="1" applyAlignment="1">
      <alignment vertical="center" wrapText="1"/>
    </xf>
    <xf numFmtId="0" fontId="53" fillId="8" borderId="52" xfId="0" applyFont="1" applyFill="1" applyBorder="1" applyAlignment="1">
      <alignment horizontal="center" vertical="center" wrapText="1"/>
    </xf>
    <xf numFmtId="169" fontId="60" fillId="0" borderId="4" xfId="0" applyNumberFormat="1" applyFont="1" applyBorder="1" applyAlignment="1">
      <alignment horizontal="center" vertical="center"/>
    </xf>
    <xf numFmtId="1" fontId="60" fillId="0" borderId="4" xfId="0" applyNumberFormat="1" applyFont="1" applyBorder="1" applyAlignment="1">
      <alignment horizontal="center" vertical="center"/>
    </xf>
    <xf numFmtId="0" fontId="53" fillId="0" borderId="28" xfId="0" applyFont="1" applyBorder="1" applyAlignment="1">
      <alignment horizontal="center" vertical="center"/>
    </xf>
    <xf numFmtId="1" fontId="95" fillId="0" borderId="17" xfId="0" applyNumberFormat="1" applyFont="1" applyBorder="1" applyAlignment="1">
      <alignment horizontal="center" vertical="center" wrapText="1"/>
    </xf>
    <xf numFmtId="175" fontId="60" fillId="0" borderId="53" xfId="0" applyNumberFormat="1" applyFont="1" applyBorder="1" applyAlignment="1">
      <alignment horizontal="center" vertical="center"/>
    </xf>
    <xf numFmtId="0" fontId="53" fillId="0" borderId="10" xfId="0" applyFont="1" applyBorder="1" applyAlignment="1">
      <alignment vertical="center" wrapText="1"/>
    </xf>
    <xf numFmtId="0" fontId="57" fillId="0" borderId="30" xfId="0" applyFont="1" applyBorder="1" applyAlignment="1">
      <alignment horizontal="center" vertical="center" wrapText="1"/>
    </xf>
    <xf numFmtId="1" fontId="52" fillId="0" borderId="16" xfId="0" applyNumberFormat="1" applyFont="1" applyBorder="1" applyAlignment="1">
      <alignment horizontal="center"/>
    </xf>
    <xf numFmtId="1" fontId="52" fillId="0" borderId="13" xfId="0" applyNumberFormat="1" applyFont="1" applyBorder="1" applyAlignment="1">
      <alignment horizontal="center"/>
    </xf>
    <xf numFmtId="1" fontId="9" fillId="0" borderId="16" xfId="22" applyNumberFormat="1" applyFont="1" applyFill="1" applyBorder="1" applyAlignment="1">
      <alignment horizontal="center" vertical="center"/>
    </xf>
    <xf numFmtId="1" fontId="9" fillId="0" borderId="13" xfId="22" applyNumberFormat="1" applyFont="1" applyFill="1" applyBorder="1" applyAlignment="1">
      <alignment horizontal="center" vertical="center"/>
    </xf>
    <xf numFmtId="0" fontId="10" fillId="10" borderId="16" xfId="0" applyFont="1" applyFill="1" applyBorder="1" applyAlignment="1">
      <alignment horizontal="center" vertical="center"/>
    </xf>
    <xf numFmtId="0" fontId="10" fillId="10" borderId="13" xfId="0" applyFont="1" applyFill="1" applyBorder="1" applyAlignment="1">
      <alignment horizontal="center" vertical="center"/>
    </xf>
    <xf numFmtId="0" fontId="93" fillId="0" borderId="9" xfId="0" applyFont="1" applyBorder="1" applyAlignment="1">
      <alignment horizontal="center" vertical="center" wrapText="1"/>
    </xf>
    <xf numFmtId="0" fontId="93" fillId="0" borderId="3" xfId="0" applyFont="1" applyBorder="1" applyAlignment="1">
      <alignment horizontal="center" vertical="center" wrapText="1"/>
    </xf>
    <xf numFmtId="0" fontId="93" fillId="0" borderId="20" xfId="0" applyFont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left" wrapText="1"/>
    </xf>
    <xf numFmtId="0" fontId="11" fillId="7" borderId="23" xfId="0" applyFont="1" applyFill="1" applyBorder="1" applyAlignment="1">
      <alignment horizontal="left" wrapText="1"/>
    </xf>
    <xf numFmtId="0" fontId="15" fillId="8" borderId="35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/>
    </xf>
    <xf numFmtId="0" fontId="60" fillId="7" borderId="0" xfId="0" applyFont="1" applyFill="1" applyAlignment="1">
      <alignment horizontal="left" vertical="center"/>
    </xf>
    <xf numFmtId="0" fontId="58" fillId="7" borderId="0" xfId="7" applyFont="1" applyFill="1" applyBorder="1" applyAlignment="1" applyProtection="1">
      <alignment horizontal="left" vertical="center"/>
    </xf>
    <xf numFmtId="1" fontId="60" fillId="7" borderId="0" xfId="0" applyNumberFormat="1" applyFont="1" applyFill="1" applyAlignment="1">
      <alignment horizontal="left" vertical="center"/>
    </xf>
    <xf numFmtId="0" fontId="47" fillId="7" borderId="0" xfId="7" applyFill="1" applyAlignment="1" applyProtection="1">
      <alignment horizontal="left" vertical="center"/>
    </xf>
    <xf numFmtId="0" fontId="0" fillId="7" borderId="0" xfId="0" applyFill="1" applyAlignment="1">
      <alignment horizontal="left" vertical="center"/>
    </xf>
    <xf numFmtId="0" fontId="68" fillId="0" borderId="34" xfId="0" applyFont="1" applyBorder="1" applyAlignment="1">
      <alignment horizontal="center"/>
    </xf>
    <xf numFmtId="0" fontId="68" fillId="0" borderId="5" xfId="0" applyFont="1" applyBorder="1" applyAlignment="1">
      <alignment horizontal="center"/>
    </xf>
    <xf numFmtId="1" fontId="10" fillId="7" borderId="30" xfId="0" applyNumberFormat="1" applyFont="1" applyFill="1" applyBorder="1" applyAlignment="1">
      <alignment horizontal="center" vertical="center" wrapText="1"/>
    </xf>
    <xf numFmtId="1" fontId="10" fillId="7" borderId="28" xfId="0" applyNumberFormat="1" applyFont="1" applyFill="1" applyBorder="1" applyAlignment="1">
      <alignment horizontal="center" vertical="center" wrapText="1"/>
    </xf>
    <xf numFmtId="1" fontId="10" fillId="7" borderId="32" xfId="0" applyNumberFormat="1" applyFont="1" applyFill="1" applyBorder="1" applyAlignment="1">
      <alignment horizontal="center" vertical="center" wrapText="1"/>
    </xf>
    <xf numFmtId="0" fontId="11" fillId="8" borderId="33" xfId="0" applyFont="1" applyFill="1" applyBorder="1" applyAlignment="1">
      <alignment horizontal="left" wrapText="1"/>
    </xf>
    <xf numFmtId="0" fontId="11" fillId="8" borderId="0" xfId="0" applyFont="1" applyFill="1" applyAlignment="1">
      <alignment horizontal="left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1" fontId="66" fillId="7" borderId="0" xfId="0" applyNumberFormat="1" applyFont="1" applyFill="1" applyAlignment="1">
      <alignment horizontal="center" vertical="top"/>
    </xf>
    <xf numFmtId="1" fontId="10" fillId="7" borderId="35" xfId="0" applyNumberFormat="1" applyFont="1" applyFill="1" applyBorder="1" applyAlignment="1">
      <alignment horizontal="center" vertical="center" wrapText="1"/>
    </xf>
    <xf numFmtId="1" fontId="10" fillId="7" borderId="10" xfId="0" applyNumberFormat="1" applyFont="1" applyFill="1" applyBorder="1" applyAlignment="1">
      <alignment horizontal="center" vertical="center" wrapText="1"/>
    </xf>
    <xf numFmtId="1" fontId="10" fillId="7" borderId="36" xfId="0" applyNumberFormat="1" applyFont="1" applyFill="1" applyBorder="1" applyAlignment="1">
      <alignment horizontal="center" vertical="center" wrapText="1"/>
    </xf>
    <xf numFmtId="1" fontId="10" fillId="7" borderId="9" xfId="0" applyNumberFormat="1" applyFont="1" applyFill="1" applyBorder="1" applyAlignment="1">
      <alignment horizontal="center" vertical="center" wrapText="1"/>
    </xf>
    <xf numFmtId="1" fontId="10" fillId="7" borderId="3" xfId="0" applyNumberFormat="1" applyFont="1" applyFill="1" applyBorder="1" applyAlignment="1">
      <alignment horizontal="center" vertical="center" wrapText="1"/>
    </xf>
    <xf numFmtId="1" fontId="10" fillId="7" borderId="20" xfId="0" applyNumberFormat="1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left" vertical="center" wrapText="1"/>
    </xf>
    <xf numFmtId="0" fontId="11" fillId="7" borderId="0" xfId="0" applyFont="1" applyFill="1" applyAlignment="1">
      <alignment horizontal="left" vertical="center" wrapText="1"/>
    </xf>
    <xf numFmtId="0" fontId="15" fillId="8" borderId="33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1" fontId="8" fillId="7" borderId="34" xfId="0" applyNumberFormat="1" applyFont="1" applyFill="1" applyBorder="1" applyAlignment="1">
      <alignment horizontal="center" vertical="center" wrapText="1"/>
    </xf>
    <xf numFmtId="1" fontId="8" fillId="7" borderId="5" xfId="0" applyNumberFormat="1" applyFont="1" applyFill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0" fontId="53" fillId="7" borderId="9" xfId="0" applyFont="1" applyFill="1" applyBorder="1" applyAlignment="1">
      <alignment horizontal="center" vertical="center"/>
    </xf>
    <xf numFmtId="0" fontId="53" fillId="7" borderId="3" xfId="0" applyFont="1" applyFill="1" applyBorder="1" applyAlignment="1">
      <alignment horizontal="center" vertical="center"/>
    </xf>
    <xf numFmtId="0" fontId="53" fillId="7" borderId="20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3" fillId="0" borderId="16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7" borderId="16" xfId="0" applyFont="1" applyFill="1" applyBorder="1" applyAlignment="1">
      <alignment horizontal="center" vertical="center" wrapText="1"/>
    </xf>
    <xf numFmtId="0" fontId="53" fillId="7" borderId="13" xfId="0" applyFont="1" applyFill="1" applyBorder="1" applyAlignment="1">
      <alignment horizontal="center" vertical="center" wrapText="1"/>
    </xf>
    <xf numFmtId="0" fontId="102" fillId="0" borderId="9" xfId="0" applyFont="1" applyBorder="1" applyAlignment="1">
      <alignment horizontal="center" vertical="center" wrapText="1"/>
    </xf>
    <xf numFmtId="0" fontId="102" fillId="0" borderId="3" xfId="0" applyFont="1" applyBorder="1" applyAlignment="1">
      <alignment horizontal="center" vertical="center" wrapText="1"/>
    </xf>
    <xf numFmtId="0" fontId="102" fillId="0" borderId="20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center" vertical="center"/>
    </xf>
    <xf numFmtId="1" fontId="95" fillId="0" borderId="4" xfId="0" applyNumberFormat="1" applyFont="1" applyBorder="1" applyAlignment="1">
      <alignment horizontal="center" vertical="center" wrapText="1"/>
    </xf>
    <xf numFmtId="1" fontId="95" fillId="0" borderId="28" xfId="0" applyNumberFormat="1" applyFont="1" applyBorder="1" applyAlignment="1">
      <alignment horizontal="center" vertical="center" wrapText="1"/>
    </xf>
    <xf numFmtId="1" fontId="95" fillId="0" borderId="25" xfId="0" applyNumberFormat="1" applyFont="1" applyBorder="1" applyAlignment="1">
      <alignment horizontal="center" vertical="center" wrapText="1"/>
    </xf>
    <xf numFmtId="1" fontId="95" fillId="0" borderId="49" xfId="0" applyNumberFormat="1" applyFont="1" applyBorder="1" applyAlignment="1">
      <alignment horizontal="center" vertical="center" wrapText="1"/>
    </xf>
    <xf numFmtId="0" fontId="93" fillId="12" borderId="24" xfId="0" applyFont="1" applyFill="1" applyBorder="1" applyAlignment="1">
      <alignment horizontal="center" vertical="center"/>
    </xf>
    <xf numFmtId="0" fontId="93" fillId="12" borderId="50" xfId="0" applyFont="1" applyFill="1" applyBorder="1" applyAlignment="1">
      <alignment horizontal="center" vertical="center"/>
    </xf>
    <xf numFmtId="0" fontId="93" fillId="12" borderId="51" xfId="0" applyFont="1" applyFill="1" applyBorder="1" applyAlignment="1">
      <alignment horizontal="center" vertical="center"/>
    </xf>
    <xf numFmtId="0" fontId="93" fillId="12" borderId="9" xfId="0" applyFont="1" applyFill="1" applyBorder="1" applyAlignment="1">
      <alignment horizontal="center" vertical="center"/>
    </xf>
    <xf numFmtId="0" fontId="93" fillId="12" borderId="3" xfId="0" applyFont="1" applyFill="1" applyBorder="1" applyAlignment="1">
      <alignment horizontal="center" vertical="center"/>
    </xf>
    <xf numFmtId="0" fontId="93" fillId="12" borderId="20" xfId="0" applyFont="1" applyFill="1" applyBorder="1" applyAlignment="1">
      <alignment horizontal="center" vertical="center"/>
    </xf>
    <xf numFmtId="1" fontId="95" fillId="0" borderId="44" xfId="0" applyNumberFormat="1" applyFont="1" applyBorder="1" applyAlignment="1">
      <alignment horizontal="center" vertical="center" wrapText="1"/>
    </xf>
    <xf numFmtId="1" fontId="95" fillId="0" borderId="45" xfId="0" applyNumberFormat="1" applyFont="1" applyBorder="1" applyAlignment="1">
      <alignment horizontal="center" vertical="center" wrapText="1"/>
    </xf>
    <xf numFmtId="1" fontId="95" fillId="0" borderId="47" xfId="0" applyNumberFormat="1" applyFont="1" applyBorder="1" applyAlignment="1">
      <alignment horizontal="center" vertical="center" wrapText="1"/>
    </xf>
    <xf numFmtId="1" fontId="95" fillId="0" borderId="48" xfId="0" applyNumberFormat="1" applyFont="1" applyBorder="1" applyAlignment="1">
      <alignment horizontal="center" vertical="center" wrapText="1"/>
    </xf>
    <xf numFmtId="1" fontId="95" fillId="0" borderId="19" xfId="0" applyNumberFormat="1" applyFont="1" applyBorder="1" applyAlignment="1">
      <alignment horizontal="center" vertical="center" wrapText="1"/>
    </xf>
    <xf numFmtId="1" fontId="60" fillId="0" borderId="19" xfId="0" applyNumberFormat="1" applyFont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53" fillId="0" borderId="4" xfId="0" applyFont="1" applyBorder="1" applyAlignment="1">
      <alignment horizontal="center" vertical="center" wrapText="1"/>
    </xf>
    <xf numFmtId="0" fontId="53" fillId="8" borderId="26" xfId="0" applyFont="1" applyFill="1" applyBorder="1" applyAlignment="1">
      <alignment horizontal="center"/>
    </xf>
    <xf numFmtId="0" fontId="93" fillId="0" borderId="26" xfId="0" applyFont="1" applyBorder="1" applyAlignment="1">
      <alignment horizontal="center" vertical="center" wrapText="1"/>
    </xf>
    <xf numFmtId="0" fontId="69" fillId="0" borderId="16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/>
    </xf>
    <xf numFmtId="173" fontId="55" fillId="0" borderId="16" xfId="0" applyNumberFormat="1" applyFont="1" applyBorder="1" applyAlignment="1">
      <alignment horizontal="center" vertical="center"/>
    </xf>
    <xf numFmtId="0" fontId="49" fillId="0" borderId="13" xfId="0" applyFont="1" applyBorder="1"/>
    <xf numFmtId="0" fontId="44" fillId="0" borderId="16" xfId="0" applyFont="1" applyBorder="1" applyAlignment="1">
      <alignment horizontal="center" vertical="center" wrapText="1"/>
    </xf>
    <xf numFmtId="173" fontId="29" fillId="0" borderId="16" xfId="0" applyNumberFormat="1" applyFont="1" applyBorder="1" applyAlignment="1">
      <alignment horizontal="center" vertical="center"/>
    </xf>
    <xf numFmtId="0" fontId="65" fillId="0" borderId="13" xfId="0" applyFont="1" applyBorder="1"/>
    <xf numFmtId="0" fontId="7" fillId="0" borderId="26" xfId="0" applyFont="1" applyBorder="1" applyAlignment="1">
      <alignment horizontal="left" vertical="center" wrapText="1"/>
    </xf>
    <xf numFmtId="0" fontId="53" fillId="7" borderId="16" xfId="0" applyFont="1" applyFill="1" applyBorder="1" applyAlignment="1">
      <alignment horizontal="center"/>
    </xf>
    <xf numFmtId="0" fontId="53" fillId="7" borderId="23" xfId="0" applyFont="1" applyFill="1" applyBorder="1" applyAlignment="1">
      <alignment horizontal="center"/>
    </xf>
    <xf numFmtId="0" fontId="53" fillId="7" borderId="13" xfId="0" applyFont="1" applyFill="1" applyBorder="1" applyAlignment="1">
      <alignment horizontal="center"/>
    </xf>
    <xf numFmtId="0" fontId="0" fillId="7" borderId="23" xfId="0" applyFill="1" applyBorder="1"/>
    <xf numFmtId="0" fontId="0" fillId="7" borderId="13" xfId="0" applyFill="1" applyBorder="1"/>
    <xf numFmtId="0" fontId="31" fillId="0" borderId="16" xfId="0" applyFont="1" applyBorder="1" applyAlignment="1">
      <alignment horizontal="left" vertical="center" wrapText="1"/>
    </xf>
    <xf numFmtId="0" fontId="70" fillId="0" borderId="23" xfId="0" applyFont="1" applyBorder="1" applyAlignment="1">
      <alignment horizontal="left" vertical="center" wrapText="1"/>
    </xf>
    <xf numFmtId="0" fontId="70" fillId="0" borderId="13" xfId="0" applyFont="1" applyBorder="1" applyAlignment="1">
      <alignment horizontal="left" vertical="center" wrapText="1"/>
    </xf>
    <xf numFmtId="0" fontId="54" fillId="0" borderId="16" xfId="0" applyFont="1" applyBorder="1" applyAlignment="1">
      <alignment horizontal="center"/>
    </xf>
    <xf numFmtId="0" fontId="0" fillId="0" borderId="23" xfId="0" applyBorder="1"/>
    <xf numFmtId="0" fontId="0" fillId="0" borderId="13" xfId="0" applyBorder="1"/>
    <xf numFmtId="0" fontId="86" fillId="0" borderId="9" xfId="0" applyFont="1" applyBorder="1" applyAlignment="1">
      <alignment horizontal="center" vertical="center" wrapText="1"/>
    </xf>
    <xf numFmtId="0" fontId="86" fillId="0" borderId="3" xfId="0" applyFont="1" applyBorder="1" applyAlignment="1">
      <alignment horizontal="center" vertical="center" wrapText="1"/>
    </xf>
    <xf numFmtId="0" fontId="86" fillId="0" borderId="20" xfId="0" applyFont="1" applyBorder="1" applyAlignment="1">
      <alignment horizontal="center" vertical="center" wrapText="1"/>
    </xf>
    <xf numFmtId="0" fontId="55" fillId="0" borderId="21" xfId="0" applyFont="1" applyBorder="1" applyAlignment="1">
      <alignment horizontal="center" wrapText="1"/>
    </xf>
    <xf numFmtId="0" fontId="54" fillId="0" borderId="4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/>
    </xf>
    <xf numFmtId="0" fontId="54" fillId="0" borderId="4" xfId="0" applyFont="1" applyBorder="1" applyAlignment="1">
      <alignment horizontal="center" vertical="center"/>
    </xf>
    <xf numFmtId="0" fontId="0" fillId="0" borderId="4" xfId="0" applyBorder="1"/>
    <xf numFmtId="0" fontId="53" fillId="7" borderId="16" xfId="0" applyFont="1" applyFill="1" applyBorder="1" applyAlignment="1">
      <alignment horizontal="center" vertical="center"/>
    </xf>
    <xf numFmtId="0" fontId="53" fillId="7" borderId="23" xfId="0" applyFont="1" applyFill="1" applyBorder="1" applyAlignment="1">
      <alignment horizontal="center" vertical="center"/>
    </xf>
    <xf numFmtId="0" fontId="53" fillId="7" borderId="13" xfId="0" applyFont="1" applyFill="1" applyBorder="1" applyAlignment="1">
      <alignment horizontal="center" vertical="center"/>
    </xf>
    <xf numFmtId="0" fontId="0" fillId="7" borderId="23" xfId="0" applyFill="1" applyBorder="1" applyAlignment="1">
      <alignment vertical="center"/>
    </xf>
    <xf numFmtId="0" fontId="0" fillId="7" borderId="13" xfId="0" applyFill="1" applyBorder="1" applyAlignment="1">
      <alignment vertical="center"/>
    </xf>
    <xf numFmtId="0" fontId="54" fillId="0" borderId="16" xfId="0" applyFont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4" fillId="0" borderId="38" xfId="0" applyFont="1" applyBorder="1" applyAlignment="1">
      <alignment horizontal="center" vertical="center"/>
    </xf>
    <xf numFmtId="0" fontId="54" fillId="0" borderId="40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55" fillId="0" borderId="4" xfId="0" applyFont="1" applyBorder="1" applyAlignment="1">
      <alignment horizontal="center" vertical="center" wrapText="1"/>
    </xf>
    <xf numFmtId="0" fontId="55" fillId="0" borderId="4" xfId="0" applyFont="1" applyBorder="1" applyAlignment="1">
      <alignment horizontal="center" vertical="center"/>
    </xf>
    <xf numFmtId="0" fontId="54" fillId="13" borderId="16" xfId="0" applyFont="1" applyFill="1" applyBorder="1" applyAlignment="1">
      <alignment horizontal="center"/>
    </xf>
    <xf numFmtId="0" fontId="54" fillId="13" borderId="23" xfId="0" applyFont="1" applyFill="1" applyBorder="1" applyAlignment="1">
      <alignment horizontal="center"/>
    </xf>
    <xf numFmtId="0" fontId="54" fillId="13" borderId="13" xfId="0" applyFont="1" applyFill="1" applyBorder="1" applyAlignment="1">
      <alignment horizontal="center"/>
    </xf>
    <xf numFmtId="0" fontId="100" fillId="0" borderId="4" xfId="0" applyFont="1" applyBorder="1" applyAlignment="1">
      <alignment horizontal="left" vertical="center" wrapText="1"/>
    </xf>
    <xf numFmtId="0" fontId="55" fillId="0" borderId="4" xfId="0" applyFont="1" applyBorder="1" applyAlignment="1">
      <alignment horizontal="left" vertical="center" wrapText="1"/>
    </xf>
    <xf numFmtId="0" fontId="54" fillId="0" borderId="39" xfId="0" applyFont="1" applyBorder="1" applyAlignment="1">
      <alignment horizontal="center"/>
    </xf>
    <xf numFmtId="0" fontId="54" fillId="0" borderId="40" xfId="0" applyFont="1" applyBorder="1" applyAlignment="1">
      <alignment horizontal="center"/>
    </xf>
    <xf numFmtId="0" fontId="54" fillId="15" borderId="16" xfId="0" applyFont="1" applyFill="1" applyBorder="1" applyAlignment="1">
      <alignment horizontal="center"/>
    </xf>
    <xf numFmtId="0" fontId="54" fillId="15" borderId="23" xfId="0" applyFont="1" applyFill="1" applyBorder="1" applyAlignment="1">
      <alignment horizontal="center"/>
    </xf>
    <xf numFmtId="0" fontId="54" fillId="15" borderId="13" xfId="0" applyFont="1" applyFill="1" applyBorder="1" applyAlignment="1">
      <alignment horizontal="center"/>
    </xf>
    <xf numFmtId="0" fontId="54" fillId="0" borderId="38" xfId="0" applyFont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0" xfId="0"/>
    <xf numFmtId="0" fontId="0" fillId="0" borderId="42" xfId="0" applyBorder="1"/>
    <xf numFmtId="0" fontId="0" fillId="0" borderId="31" xfId="0" applyBorder="1"/>
    <xf numFmtId="0" fontId="0" fillId="0" borderId="21" xfId="0" applyBorder="1"/>
    <xf numFmtId="0" fontId="0" fillId="0" borderId="43" xfId="0" applyBorder="1"/>
    <xf numFmtId="0" fontId="54" fillId="14" borderId="16" xfId="0" applyFont="1" applyFill="1" applyBorder="1" applyAlignment="1">
      <alignment horizontal="center"/>
    </xf>
    <xf numFmtId="0" fontId="54" fillId="14" borderId="23" xfId="0" applyFont="1" applyFill="1" applyBorder="1" applyAlignment="1">
      <alignment horizontal="center"/>
    </xf>
    <xf numFmtId="0" fontId="54" fillId="14" borderId="13" xfId="0" applyFont="1" applyFill="1" applyBorder="1" applyAlignment="1">
      <alignment horizontal="center"/>
    </xf>
    <xf numFmtId="0" fontId="31" fillId="0" borderId="4" xfId="0" applyFont="1" applyBorder="1" applyAlignment="1">
      <alignment horizontal="left" vertical="center" wrapText="1"/>
    </xf>
    <xf numFmtId="0" fontId="70" fillId="0" borderId="4" xfId="0" applyFont="1" applyBorder="1" applyAlignment="1">
      <alignment horizontal="left" vertical="center" wrapText="1"/>
    </xf>
    <xf numFmtId="0" fontId="70" fillId="0" borderId="16" xfId="0" applyFont="1" applyBorder="1" applyAlignment="1">
      <alignment horizontal="left" vertical="center" wrapText="1"/>
    </xf>
    <xf numFmtId="0" fontId="53" fillId="7" borderId="23" xfId="0" applyFont="1" applyFill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 wrapText="1"/>
    </xf>
    <xf numFmtId="0" fontId="54" fillId="0" borderId="13" xfId="0" applyFont="1" applyBorder="1" applyAlignment="1">
      <alignment horizontal="center" vertical="center" wrapText="1"/>
    </xf>
    <xf numFmtId="0" fontId="52" fillId="3" borderId="7" xfId="0" applyFont="1" applyFill="1" applyBorder="1" applyAlignment="1">
      <alignment horizontal="center" vertical="center" wrapText="1"/>
    </xf>
    <xf numFmtId="0" fontId="52" fillId="3" borderId="6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169" fontId="52" fillId="3" borderId="6" xfId="0" applyNumberFormat="1" applyFont="1" applyFill="1" applyBorder="1" applyAlignment="1">
      <alignment horizontal="center" vertical="center" wrapText="1"/>
    </xf>
    <xf numFmtId="169" fontId="52" fillId="3" borderId="1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52" fillId="3" borderId="10" xfId="0" applyFont="1" applyFill="1" applyBorder="1" applyAlignment="1">
      <alignment horizontal="center" vertical="center" wrapText="1"/>
    </xf>
    <xf numFmtId="0" fontId="52" fillId="3" borderId="6" xfId="0" applyFont="1" applyFill="1" applyBorder="1" applyAlignment="1">
      <alignment horizontal="center" vertical="center"/>
    </xf>
    <xf numFmtId="0" fontId="52" fillId="3" borderId="10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 wrapText="1"/>
    </xf>
    <xf numFmtId="170" fontId="8" fillId="7" borderId="23" xfId="0" applyNumberFormat="1" applyFont="1" applyFill="1" applyBorder="1" applyAlignment="1">
      <alignment horizontal="center" vertical="center" wrapText="1"/>
    </xf>
    <xf numFmtId="170" fontId="8" fillId="7" borderId="13" xfId="0" applyNumberFormat="1" applyFont="1" applyFill="1" applyBorder="1" applyAlignment="1">
      <alignment horizontal="center" vertical="center" wrapText="1"/>
    </xf>
    <xf numFmtId="3" fontId="52" fillId="3" borderId="6" xfId="0" applyNumberFormat="1" applyFont="1" applyFill="1" applyBorder="1" applyAlignment="1">
      <alignment horizontal="center" vertical="center" wrapText="1"/>
    </xf>
    <xf numFmtId="3" fontId="52" fillId="3" borderId="10" xfId="0" applyNumberFormat="1" applyFont="1" applyFill="1" applyBorder="1" applyAlignment="1">
      <alignment horizontal="center" vertical="center" wrapText="1"/>
    </xf>
    <xf numFmtId="3" fontId="52" fillId="3" borderId="7" xfId="0" applyNumberFormat="1" applyFont="1" applyFill="1" applyBorder="1" applyAlignment="1">
      <alignment horizontal="center" vertical="center" wrapText="1"/>
    </xf>
    <xf numFmtId="0" fontId="52" fillId="3" borderId="7" xfId="0" applyFont="1" applyFill="1" applyBorder="1" applyAlignment="1">
      <alignment horizontal="center" vertical="center"/>
    </xf>
    <xf numFmtId="172" fontId="52" fillId="3" borderId="6" xfId="0" applyNumberFormat="1" applyFont="1" applyFill="1" applyBorder="1" applyAlignment="1">
      <alignment horizontal="center" vertical="center"/>
    </xf>
    <xf numFmtId="169" fontId="52" fillId="3" borderId="7" xfId="0" applyNumberFormat="1" applyFont="1" applyFill="1" applyBorder="1" applyAlignment="1">
      <alignment horizontal="center" vertical="center" wrapText="1"/>
    </xf>
    <xf numFmtId="171" fontId="52" fillId="3" borderId="6" xfId="0" applyNumberFormat="1" applyFont="1" applyFill="1" applyBorder="1" applyAlignment="1">
      <alignment horizontal="center" vertical="center"/>
    </xf>
    <xf numFmtId="171" fontId="52" fillId="3" borderId="10" xfId="0" applyNumberFormat="1" applyFont="1" applyFill="1" applyBorder="1" applyAlignment="1">
      <alignment horizontal="center" vertical="center"/>
    </xf>
  </cellXfs>
  <cellStyles count="29">
    <cellStyle name="Euro" xfId="1" xr:uid="{00000000-0005-0000-0000-000000000000}"/>
    <cellStyle name="Excel Built-in Normal" xfId="2" xr:uid="{00000000-0005-0000-0000-000001000000}"/>
    <cellStyle name="Excel_BuiltIn_Вывод" xfId="3" xr:uid="{00000000-0005-0000-0000-000002000000}"/>
    <cellStyle name="Monétaire_GAUFRES.XLS (2)" xfId="4" xr:uid="{00000000-0005-0000-0000-000003000000}"/>
    <cellStyle name="Standaard_Definitief" xfId="5" xr:uid="{00000000-0005-0000-0000-000004000000}"/>
    <cellStyle name="Вывод 2" xfId="6" xr:uid="{00000000-0005-0000-0000-000005000000}"/>
    <cellStyle name="Гиперссылка" xfId="7" builtinId="8"/>
    <cellStyle name="Гиперссылка 2" xfId="8" xr:uid="{00000000-0005-0000-0000-000007000000}"/>
    <cellStyle name="Гиперссылка 3" xfId="9" xr:uid="{00000000-0005-0000-0000-000008000000}"/>
    <cellStyle name="Гиперссылка 4" xfId="10" xr:uid="{00000000-0005-0000-0000-000009000000}"/>
    <cellStyle name="Денежный" xfId="25" builtinId="4"/>
    <cellStyle name="Обычный" xfId="0" builtinId="0"/>
    <cellStyle name="Обычный 2" xfId="11" xr:uid="{00000000-0005-0000-0000-00000C000000}"/>
    <cellStyle name="Обычный 2 2" xfId="12" xr:uid="{00000000-0005-0000-0000-00000D000000}"/>
    <cellStyle name="Обычный 3" xfId="13" xr:uid="{00000000-0005-0000-0000-00000E000000}"/>
    <cellStyle name="Обычный 4" xfId="14" xr:uid="{00000000-0005-0000-0000-00000F000000}"/>
    <cellStyle name="Обычный 5" xfId="15" xr:uid="{00000000-0005-0000-0000-000010000000}"/>
    <cellStyle name="Обычный 6" xfId="16" xr:uid="{00000000-0005-0000-0000-000011000000}"/>
    <cellStyle name="Обычный 7" xfId="17" xr:uid="{00000000-0005-0000-0000-000012000000}"/>
    <cellStyle name="Обычный 8" xfId="18" xr:uid="{00000000-0005-0000-0000-000013000000}"/>
    <cellStyle name="Процентный 2" xfId="19" xr:uid="{00000000-0005-0000-0000-000014000000}"/>
    <cellStyle name="Стиль 1" xfId="20" xr:uid="{00000000-0005-0000-0000-000015000000}"/>
    <cellStyle name="Финансовый" xfId="21" builtinId="3"/>
    <cellStyle name="Финансовый 2" xfId="22" xr:uid="{00000000-0005-0000-0000-000017000000}"/>
    <cellStyle name="Финансовый 2 2" xfId="27" xr:uid="{00000000-0005-0000-0000-000018000000}"/>
    <cellStyle name="Финансовый 3" xfId="23" xr:uid="{00000000-0005-0000-0000-000019000000}"/>
    <cellStyle name="Финансовый 3 2" xfId="28" xr:uid="{00000000-0005-0000-0000-00001A000000}"/>
    <cellStyle name="Финансовый 4" xfId="26" xr:uid="{00000000-0005-0000-0000-00001B000000}"/>
    <cellStyle name="Хороший 2" xfId="24" xr:uid="{00000000-0005-0000-0000-00001C000000}"/>
  </cellStyles>
  <dxfs count="0"/>
  <tableStyles count="0" defaultTableStyle="TableStyleMedium9" defaultPivotStyle="PivotStyleLight16"/>
  <colors>
    <mruColors>
      <color rgb="FFD79D29"/>
      <color rgb="FFF0C510"/>
      <color rgb="FFFC762C"/>
      <color rgb="FF00863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12" Type="http://schemas.openxmlformats.org/officeDocument/2006/relationships/image" Target="../media/image15.png"/><Relationship Id="rId2" Type="http://schemas.openxmlformats.org/officeDocument/2006/relationships/image" Target="../media/image6.png"/><Relationship Id="rId1" Type="http://schemas.openxmlformats.org/officeDocument/2006/relationships/image" Target="../media/image5.jpeg"/><Relationship Id="rId6" Type="http://schemas.openxmlformats.org/officeDocument/2006/relationships/image" Target="../media/image10.png"/><Relationship Id="rId11" Type="http://schemas.openxmlformats.org/officeDocument/2006/relationships/image" Target="../media/image14.png"/><Relationship Id="rId5" Type="http://schemas.openxmlformats.org/officeDocument/2006/relationships/image" Target="../media/image9.jpeg"/><Relationship Id="rId10" Type="http://schemas.microsoft.com/office/2007/relationships/hdphoto" Target="../media/hdphoto1.wdp"/><Relationship Id="rId4" Type="http://schemas.openxmlformats.org/officeDocument/2006/relationships/image" Target="../media/image8.png"/><Relationship Id="rId9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13" Type="http://schemas.openxmlformats.org/officeDocument/2006/relationships/image" Target="../media/image34.jpeg"/><Relationship Id="rId18" Type="http://schemas.openxmlformats.org/officeDocument/2006/relationships/image" Target="../media/image39.jpeg"/><Relationship Id="rId3" Type="http://schemas.openxmlformats.org/officeDocument/2006/relationships/image" Target="../media/image24.jpeg"/><Relationship Id="rId21" Type="http://schemas.openxmlformats.org/officeDocument/2006/relationships/image" Target="../media/image42.jpeg"/><Relationship Id="rId7" Type="http://schemas.openxmlformats.org/officeDocument/2006/relationships/image" Target="../media/image28.jpeg"/><Relationship Id="rId12" Type="http://schemas.openxmlformats.org/officeDocument/2006/relationships/image" Target="../media/image33.jpeg"/><Relationship Id="rId17" Type="http://schemas.openxmlformats.org/officeDocument/2006/relationships/image" Target="../media/image38.jpeg"/><Relationship Id="rId25" Type="http://schemas.openxmlformats.org/officeDocument/2006/relationships/image" Target="../media/image46.jpeg"/><Relationship Id="rId2" Type="http://schemas.openxmlformats.org/officeDocument/2006/relationships/image" Target="../media/image23.jpeg"/><Relationship Id="rId16" Type="http://schemas.openxmlformats.org/officeDocument/2006/relationships/image" Target="../media/image37.jpeg"/><Relationship Id="rId20" Type="http://schemas.openxmlformats.org/officeDocument/2006/relationships/image" Target="../media/image41.png"/><Relationship Id="rId1" Type="http://schemas.openxmlformats.org/officeDocument/2006/relationships/image" Target="../media/image22.jpeg"/><Relationship Id="rId6" Type="http://schemas.openxmlformats.org/officeDocument/2006/relationships/image" Target="../media/image27.jpeg"/><Relationship Id="rId11" Type="http://schemas.openxmlformats.org/officeDocument/2006/relationships/image" Target="../media/image32.jpeg"/><Relationship Id="rId24" Type="http://schemas.openxmlformats.org/officeDocument/2006/relationships/image" Target="../media/image45.jpeg"/><Relationship Id="rId5" Type="http://schemas.openxmlformats.org/officeDocument/2006/relationships/image" Target="../media/image26.jpeg"/><Relationship Id="rId15" Type="http://schemas.openxmlformats.org/officeDocument/2006/relationships/image" Target="../media/image36.jpeg"/><Relationship Id="rId23" Type="http://schemas.openxmlformats.org/officeDocument/2006/relationships/image" Target="../media/image44.jpeg"/><Relationship Id="rId10" Type="http://schemas.openxmlformats.org/officeDocument/2006/relationships/image" Target="../media/image31.jpeg"/><Relationship Id="rId19" Type="http://schemas.openxmlformats.org/officeDocument/2006/relationships/image" Target="../media/image40.png"/><Relationship Id="rId4" Type="http://schemas.openxmlformats.org/officeDocument/2006/relationships/image" Target="../media/image25.jpeg"/><Relationship Id="rId9" Type="http://schemas.openxmlformats.org/officeDocument/2006/relationships/image" Target="../media/image30.jpeg"/><Relationship Id="rId14" Type="http://schemas.openxmlformats.org/officeDocument/2006/relationships/image" Target="../media/image35.jpeg"/><Relationship Id="rId22" Type="http://schemas.openxmlformats.org/officeDocument/2006/relationships/image" Target="../media/image43.jpe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9.png"/><Relationship Id="rId18" Type="http://schemas.openxmlformats.org/officeDocument/2006/relationships/image" Target="../media/image64.png"/><Relationship Id="rId26" Type="http://schemas.openxmlformats.org/officeDocument/2006/relationships/image" Target="../media/image71.png"/><Relationship Id="rId21" Type="http://schemas.openxmlformats.org/officeDocument/2006/relationships/image" Target="../media/image67.jpeg"/><Relationship Id="rId34" Type="http://schemas.openxmlformats.org/officeDocument/2006/relationships/image" Target="../media/image78.png"/><Relationship Id="rId7" Type="http://schemas.openxmlformats.org/officeDocument/2006/relationships/image" Target="../media/image53.jpeg"/><Relationship Id="rId12" Type="http://schemas.openxmlformats.org/officeDocument/2006/relationships/image" Target="../media/image58.png"/><Relationship Id="rId17" Type="http://schemas.openxmlformats.org/officeDocument/2006/relationships/image" Target="../media/image63.png"/><Relationship Id="rId25" Type="http://schemas.openxmlformats.org/officeDocument/2006/relationships/image" Target="../media/image70.jpeg"/><Relationship Id="rId33" Type="http://schemas.microsoft.com/office/2007/relationships/hdphoto" Target="../media/hdphoto3.wdp"/><Relationship Id="rId38" Type="http://schemas.openxmlformats.org/officeDocument/2006/relationships/image" Target="../media/image82.jpeg"/><Relationship Id="rId2" Type="http://schemas.openxmlformats.org/officeDocument/2006/relationships/image" Target="../media/image48.png"/><Relationship Id="rId16" Type="http://schemas.openxmlformats.org/officeDocument/2006/relationships/image" Target="../media/image62.png"/><Relationship Id="rId20" Type="http://schemas.openxmlformats.org/officeDocument/2006/relationships/image" Target="../media/image66.jpeg"/><Relationship Id="rId29" Type="http://schemas.openxmlformats.org/officeDocument/2006/relationships/image" Target="../media/image74.png"/><Relationship Id="rId1" Type="http://schemas.openxmlformats.org/officeDocument/2006/relationships/image" Target="../media/image47.jpeg"/><Relationship Id="rId6" Type="http://schemas.openxmlformats.org/officeDocument/2006/relationships/image" Target="../media/image52.jpeg"/><Relationship Id="rId11" Type="http://schemas.openxmlformats.org/officeDocument/2006/relationships/image" Target="../media/image57.png"/><Relationship Id="rId24" Type="http://schemas.openxmlformats.org/officeDocument/2006/relationships/image" Target="../media/image69.jpeg"/><Relationship Id="rId32" Type="http://schemas.openxmlformats.org/officeDocument/2006/relationships/image" Target="../media/image77.png"/><Relationship Id="rId37" Type="http://schemas.openxmlformats.org/officeDocument/2006/relationships/image" Target="../media/image81.png"/><Relationship Id="rId5" Type="http://schemas.openxmlformats.org/officeDocument/2006/relationships/image" Target="../media/image51.jpeg"/><Relationship Id="rId15" Type="http://schemas.openxmlformats.org/officeDocument/2006/relationships/image" Target="../media/image61.png"/><Relationship Id="rId23" Type="http://schemas.microsoft.com/office/2007/relationships/hdphoto" Target="../media/hdphoto2.wdp"/><Relationship Id="rId28" Type="http://schemas.openxmlformats.org/officeDocument/2006/relationships/image" Target="../media/image73.png"/><Relationship Id="rId36" Type="http://schemas.openxmlformats.org/officeDocument/2006/relationships/image" Target="../media/image80.png"/><Relationship Id="rId10" Type="http://schemas.openxmlformats.org/officeDocument/2006/relationships/image" Target="../media/image56.jpeg"/><Relationship Id="rId19" Type="http://schemas.openxmlformats.org/officeDocument/2006/relationships/image" Target="../media/image65.jpeg"/><Relationship Id="rId31" Type="http://schemas.openxmlformats.org/officeDocument/2006/relationships/image" Target="../media/image76.jpeg"/><Relationship Id="rId4" Type="http://schemas.openxmlformats.org/officeDocument/2006/relationships/image" Target="../media/image50.png"/><Relationship Id="rId9" Type="http://schemas.openxmlformats.org/officeDocument/2006/relationships/image" Target="../media/image55.jpeg"/><Relationship Id="rId14" Type="http://schemas.openxmlformats.org/officeDocument/2006/relationships/image" Target="../media/image60.jpeg"/><Relationship Id="rId22" Type="http://schemas.openxmlformats.org/officeDocument/2006/relationships/image" Target="../media/image68.png"/><Relationship Id="rId27" Type="http://schemas.openxmlformats.org/officeDocument/2006/relationships/image" Target="../media/image72.png"/><Relationship Id="rId30" Type="http://schemas.openxmlformats.org/officeDocument/2006/relationships/image" Target="../media/image75.png"/><Relationship Id="rId35" Type="http://schemas.openxmlformats.org/officeDocument/2006/relationships/image" Target="../media/image79.png"/><Relationship Id="rId8" Type="http://schemas.openxmlformats.org/officeDocument/2006/relationships/image" Target="../media/image54.jpeg"/><Relationship Id="rId3" Type="http://schemas.openxmlformats.org/officeDocument/2006/relationships/image" Target="../media/image49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eg"/><Relationship Id="rId2" Type="http://schemas.openxmlformats.org/officeDocument/2006/relationships/image" Target="../media/image19.jpeg"/><Relationship Id="rId1" Type="http://schemas.openxmlformats.org/officeDocument/2006/relationships/image" Target="../media/image18.jpeg"/><Relationship Id="rId4" Type="http://schemas.openxmlformats.org/officeDocument/2006/relationships/image" Target="../media/image2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200025</xdr:rowOff>
    </xdr:from>
    <xdr:to>
      <xdr:col>1</xdr:col>
      <xdr:colOff>1876425</xdr:colOff>
      <xdr:row>4</xdr:row>
      <xdr:rowOff>79851</xdr:rowOff>
    </xdr:to>
    <xdr:pic>
      <xdr:nvPicPr>
        <xdr:cNvPr id="194634" name="Рисунок 5" descr="kofe_log.png">
          <a:extLst>
            <a:ext uri="{FF2B5EF4-FFF2-40B4-BE49-F238E27FC236}">
              <a16:creationId xmlns:a16="http://schemas.microsoft.com/office/drawing/2014/main" id="{00000000-0008-0000-0000-00004AF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200025"/>
          <a:ext cx="1857375" cy="613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840786</xdr:colOff>
      <xdr:row>74</xdr:row>
      <xdr:rowOff>51288</xdr:rowOff>
    </xdr:from>
    <xdr:to>
      <xdr:col>1</xdr:col>
      <xdr:colOff>1002711</xdr:colOff>
      <xdr:row>74</xdr:row>
      <xdr:rowOff>203688</xdr:rowOff>
    </xdr:to>
    <xdr:pic>
      <xdr:nvPicPr>
        <xdr:cNvPr id="194635" name="Picture 1681">
          <a:extLst>
            <a:ext uri="{FF2B5EF4-FFF2-40B4-BE49-F238E27FC236}">
              <a16:creationId xmlns:a16="http://schemas.microsoft.com/office/drawing/2014/main" id="{00000000-0008-0000-0000-00004BF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017" y="11964865"/>
          <a:ext cx="1619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123824</xdr:rowOff>
    </xdr:from>
    <xdr:to>
      <xdr:col>1</xdr:col>
      <xdr:colOff>1781176</xdr:colOff>
      <xdr:row>4</xdr:row>
      <xdr:rowOff>65678</xdr:rowOff>
    </xdr:to>
    <xdr:pic>
      <xdr:nvPicPr>
        <xdr:cNvPr id="164028" name="Рисунок 5" descr="kofe_log.png">
          <a:extLst>
            <a:ext uri="{FF2B5EF4-FFF2-40B4-BE49-F238E27FC236}">
              <a16:creationId xmlns:a16="http://schemas.microsoft.com/office/drawing/2014/main" id="{00000000-0008-0000-0100-0000BC8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314324"/>
          <a:ext cx="1781176" cy="541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749544</xdr:colOff>
      <xdr:row>65</xdr:row>
      <xdr:rowOff>16119</xdr:rowOff>
    </xdr:from>
    <xdr:to>
      <xdr:col>1</xdr:col>
      <xdr:colOff>911469</xdr:colOff>
      <xdr:row>65</xdr:row>
      <xdr:rowOff>168519</xdr:rowOff>
    </xdr:to>
    <xdr:pic>
      <xdr:nvPicPr>
        <xdr:cNvPr id="123864" name="Picture 1681">
          <a:extLst>
            <a:ext uri="{FF2B5EF4-FFF2-40B4-BE49-F238E27FC236}">
              <a16:creationId xmlns:a16="http://schemas.microsoft.com/office/drawing/2014/main" id="{00000000-0008-0000-0200-0000D8E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0736" y="8962292"/>
          <a:ext cx="1619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47624</xdr:rowOff>
    </xdr:from>
    <xdr:to>
      <xdr:col>1</xdr:col>
      <xdr:colOff>1872116</xdr:colOff>
      <xdr:row>4</xdr:row>
      <xdr:rowOff>95249</xdr:rowOff>
    </xdr:to>
    <xdr:pic>
      <xdr:nvPicPr>
        <xdr:cNvPr id="123865" name="Рисунок 5" descr="kofe_log.png">
          <a:extLst>
            <a:ext uri="{FF2B5EF4-FFF2-40B4-BE49-F238E27FC236}">
              <a16:creationId xmlns:a16="http://schemas.microsoft.com/office/drawing/2014/main" id="{00000000-0008-0000-0200-0000D9E3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" y="238124"/>
          <a:ext cx="1872116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50</xdr:row>
      <xdr:rowOff>238125</xdr:rowOff>
    </xdr:from>
    <xdr:to>
      <xdr:col>2</xdr:col>
      <xdr:colOff>1800225</xdr:colOff>
      <xdr:row>66</xdr:row>
      <xdr:rowOff>81117</xdr:rowOff>
    </xdr:to>
    <xdr:pic>
      <xdr:nvPicPr>
        <xdr:cNvPr id="151655" name="Рисунок 12" descr="20180622_160401 (1).jpg">
          <a:extLst>
            <a:ext uri="{FF2B5EF4-FFF2-40B4-BE49-F238E27FC236}">
              <a16:creationId xmlns:a16="http://schemas.microsoft.com/office/drawing/2014/main" id="{00000000-0008-0000-0300-0000675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86100" y="23298150"/>
          <a:ext cx="1390650" cy="2624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47625</xdr:rowOff>
    </xdr:from>
    <xdr:to>
      <xdr:col>1</xdr:col>
      <xdr:colOff>1790700</xdr:colOff>
      <xdr:row>4</xdr:row>
      <xdr:rowOff>153582</xdr:rowOff>
    </xdr:to>
    <xdr:pic>
      <xdr:nvPicPr>
        <xdr:cNvPr id="151657" name="Рисунок 5" descr="kofe_log.png">
          <a:extLst>
            <a:ext uri="{FF2B5EF4-FFF2-40B4-BE49-F238E27FC236}">
              <a16:creationId xmlns:a16="http://schemas.microsoft.com/office/drawing/2014/main" id="{00000000-0008-0000-0300-0000695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" y="238125"/>
          <a:ext cx="1790700" cy="629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333376</xdr:colOff>
      <xdr:row>34</xdr:row>
      <xdr:rowOff>38100</xdr:rowOff>
    </xdr:from>
    <xdr:to>
      <xdr:col>2</xdr:col>
      <xdr:colOff>1819275</xdr:colOff>
      <xdr:row>38</xdr:row>
      <xdr:rowOff>341300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4F825E2-853C-9C39-9D6D-04BC98670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1" y="6477000"/>
          <a:ext cx="1485899" cy="182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363221</xdr:colOff>
      <xdr:row>43</xdr:row>
      <xdr:rowOff>38117</xdr:rowOff>
    </xdr:from>
    <xdr:to>
      <xdr:col>2</xdr:col>
      <xdr:colOff>1866900</xdr:colOff>
      <xdr:row>45</xdr:row>
      <xdr:rowOff>542502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E63ECAF-E1AA-9A02-A7A7-21719ECCB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9746" y="9896492"/>
          <a:ext cx="1503679" cy="164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476251</xdr:colOff>
      <xdr:row>27</xdr:row>
      <xdr:rowOff>128363</xdr:rowOff>
    </xdr:from>
    <xdr:to>
      <xdr:col>2</xdr:col>
      <xdr:colOff>1628775</xdr:colOff>
      <xdr:row>27</xdr:row>
      <xdr:rowOff>1335769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49802E8-B2D4-A477-51B7-75BCD8CDB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6" y="15130238"/>
          <a:ext cx="1152524" cy="1207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1133479</xdr:colOff>
      <xdr:row>10</xdr:row>
      <xdr:rowOff>142875</xdr:rowOff>
    </xdr:from>
    <xdr:to>
      <xdr:col>3</xdr:col>
      <xdr:colOff>161930</xdr:colOff>
      <xdr:row>10</xdr:row>
      <xdr:rowOff>1219201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3B38001-92B1-135E-2825-01215B397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4" y="3752850"/>
          <a:ext cx="1076326" cy="1076326"/>
        </a:xfrm>
        <a:prstGeom prst="rect">
          <a:avLst/>
        </a:prstGeom>
      </xdr:spPr>
    </xdr:pic>
    <xdr:clientData/>
  </xdr:twoCellAnchor>
  <xdr:twoCellAnchor editAs="oneCell">
    <xdr:from>
      <xdr:col>2</xdr:col>
      <xdr:colOff>1038227</xdr:colOff>
      <xdr:row>9</xdr:row>
      <xdr:rowOff>28575</xdr:rowOff>
    </xdr:from>
    <xdr:to>
      <xdr:col>3</xdr:col>
      <xdr:colOff>276226</xdr:colOff>
      <xdr:row>9</xdr:row>
      <xdr:rowOff>1314449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5D10BD8-3C25-7414-BA3C-DFF2FF25D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2" y="2276475"/>
          <a:ext cx="1285874" cy="1285874"/>
        </a:xfrm>
        <a:prstGeom prst="rect">
          <a:avLst/>
        </a:prstGeom>
      </xdr:spPr>
    </xdr:pic>
    <xdr:clientData/>
  </xdr:twoCellAnchor>
  <xdr:twoCellAnchor editAs="oneCell">
    <xdr:from>
      <xdr:col>2</xdr:col>
      <xdr:colOff>828676</xdr:colOff>
      <xdr:row>14</xdr:row>
      <xdr:rowOff>41189</xdr:rowOff>
    </xdr:from>
    <xdr:to>
      <xdr:col>3</xdr:col>
      <xdr:colOff>571500</xdr:colOff>
      <xdr:row>15</xdr:row>
      <xdr:rowOff>1276349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A31AE1AB-8B58-2DAD-E670-886C74DB7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1" y="5775239"/>
          <a:ext cx="1790699" cy="2559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485775</xdr:colOff>
      <xdr:row>26</xdr:row>
      <xdr:rowOff>19052</xdr:rowOff>
    </xdr:from>
    <xdr:to>
      <xdr:col>2</xdr:col>
      <xdr:colOff>1676400</xdr:colOff>
      <xdr:row>27</xdr:row>
      <xdr:rowOff>19052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4D5EA4F-F4BF-83E0-730E-5D36FF972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4657" b="97333" l="7324" r="93311">
                      <a14:foregroundMark x1="59992" y1="56647" x2="53345" y2="39331"/>
                      <a14:foregroundMark x1="58002" y1="49323" x2="60669" y2="70660"/>
                      <a14:foregroundMark x1="62659" y1="53980" x2="75995" y2="55334"/>
                      <a14:foregroundMark x1="63336" y1="63336" x2="80017" y2="57324"/>
                      <a14:foregroundMark x1="38019" y1="15326" x2="43353" y2="38654"/>
                      <a14:foregroundMark x1="42676" y1="14014" x2="64649" y2="23328"/>
                      <a14:foregroundMark x1="41321" y1="27985" x2="62659" y2="23328"/>
                      <a14:foregroundMark x1="44666" y1="14649" x2="37341" y2="23328"/>
                      <a14:foregroundMark x1="43353" y1="19983" x2="40686" y2="19983"/>
                      <a14:foregroundMark x1="41998" y1="20660" x2="49323" y2="27350"/>
                      <a14:foregroundMark x1="50677" y1="17993" x2="45343" y2="21338"/>
                      <a14:foregroundMark x1="47333" y1="22015" x2="47333" y2="2201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13830302"/>
          <a:ext cx="1190625" cy="119062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20</xdr:row>
      <xdr:rowOff>85725</xdr:rowOff>
    </xdr:from>
    <xdr:to>
      <xdr:col>2</xdr:col>
      <xdr:colOff>2009775</xdr:colOff>
      <xdr:row>25</xdr:row>
      <xdr:rowOff>57150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2D95E700-3052-850F-5A7E-628FCC490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1477625"/>
          <a:ext cx="1943100" cy="1943100"/>
        </a:xfrm>
        <a:prstGeom prst="rect">
          <a:avLst/>
        </a:prstGeom>
      </xdr:spPr>
    </xdr:pic>
    <xdr:clientData/>
  </xdr:twoCellAnchor>
  <xdr:oneCellAnchor>
    <xdr:from>
      <xdr:col>2</xdr:col>
      <xdr:colOff>1171577</xdr:colOff>
      <xdr:row>11</xdr:row>
      <xdr:rowOff>200025</xdr:rowOff>
    </xdr:from>
    <xdr:ext cx="1009650" cy="1009650"/>
    <xdr:pic>
      <xdr:nvPicPr>
        <xdr:cNvPr id="9" name="Рисунок 8">
          <a:extLst>
            <a:ext uri="{FF2B5EF4-FFF2-40B4-BE49-F238E27FC236}">
              <a16:creationId xmlns:a16="http://schemas.microsoft.com/office/drawing/2014/main" id="{7FCB43D0-3FF3-45A4-A4B7-E908B076E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2" y="5143500"/>
          <a:ext cx="1009650" cy="1009650"/>
        </a:xfrm>
        <a:prstGeom prst="rect">
          <a:avLst/>
        </a:prstGeom>
      </xdr:spPr>
    </xdr:pic>
    <xdr:clientData/>
  </xdr:oneCellAnchor>
  <xdr:oneCellAnchor>
    <xdr:from>
      <xdr:col>2</xdr:col>
      <xdr:colOff>1028702</xdr:colOff>
      <xdr:row>9</xdr:row>
      <xdr:rowOff>28577</xdr:rowOff>
    </xdr:from>
    <xdr:ext cx="1333498" cy="1333498"/>
    <xdr:pic>
      <xdr:nvPicPr>
        <xdr:cNvPr id="10" name="Рисунок 9">
          <a:extLst>
            <a:ext uri="{FF2B5EF4-FFF2-40B4-BE49-F238E27FC236}">
              <a16:creationId xmlns:a16="http://schemas.microsoft.com/office/drawing/2014/main" id="{C4AA0660-D2A0-4232-9244-E922DD7F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7" y="2276477"/>
          <a:ext cx="1333498" cy="133349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76200</xdr:rowOff>
    </xdr:from>
    <xdr:to>
      <xdr:col>1</xdr:col>
      <xdr:colOff>1609725</xdr:colOff>
      <xdr:row>4</xdr:row>
      <xdr:rowOff>28575</xdr:rowOff>
    </xdr:to>
    <xdr:pic>
      <xdr:nvPicPr>
        <xdr:cNvPr id="208917" name="Рисунок 5" descr="kofe_log.png">
          <a:extLst>
            <a:ext uri="{FF2B5EF4-FFF2-40B4-BE49-F238E27FC236}">
              <a16:creationId xmlns:a16="http://schemas.microsoft.com/office/drawing/2014/main" id="{00000000-0008-0000-0400-00001530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276225"/>
          <a:ext cx="15811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2009776</xdr:colOff>
      <xdr:row>0</xdr:row>
      <xdr:rowOff>28575</xdr:rowOff>
    </xdr:from>
    <xdr:to>
      <xdr:col>4</xdr:col>
      <xdr:colOff>339902</xdr:colOff>
      <xdr:row>5</xdr:row>
      <xdr:rowOff>190500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B520BA3-22E8-27B4-4869-3183E88900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69" b="10328"/>
        <a:stretch>
          <a:fillRect/>
        </a:stretch>
      </xdr:blipFill>
      <xdr:spPr>
        <a:xfrm>
          <a:off x="2200276" y="28575"/>
          <a:ext cx="1006651" cy="1095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58</xdr:row>
      <xdr:rowOff>47625</xdr:rowOff>
    </xdr:from>
    <xdr:to>
      <xdr:col>7</xdr:col>
      <xdr:colOff>666750</xdr:colOff>
      <xdr:row>58</xdr:row>
      <xdr:rowOff>1362075</xdr:rowOff>
    </xdr:to>
    <xdr:pic>
      <xdr:nvPicPr>
        <xdr:cNvPr id="209969" name="Рисунок 32" descr="пакет подарочный.jpg">
          <a:extLst>
            <a:ext uri="{FF2B5EF4-FFF2-40B4-BE49-F238E27FC236}">
              <a16:creationId xmlns:a16="http://schemas.microsoft.com/office/drawing/2014/main" id="{00000000-0008-0000-0500-000031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1825" y="28584525"/>
          <a:ext cx="7715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82928</xdr:colOff>
      <xdr:row>22</xdr:row>
      <xdr:rowOff>80471</xdr:rowOff>
    </xdr:from>
    <xdr:to>
      <xdr:col>7</xdr:col>
      <xdr:colOff>889437</xdr:colOff>
      <xdr:row>22</xdr:row>
      <xdr:rowOff>947246</xdr:rowOff>
    </xdr:to>
    <xdr:pic>
      <xdr:nvPicPr>
        <xdr:cNvPr id="209971" name="Рисунок 31" descr="2.jpg">
          <a:extLst>
            <a:ext uri="{FF2B5EF4-FFF2-40B4-BE49-F238E27FC236}">
              <a16:creationId xmlns:a16="http://schemas.microsoft.com/office/drawing/2014/main" id="{00000000-0008-0000-0500-000033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2328" y="13158296"/>
          <a:ext cx="1263709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59</xdr:row>
      <xdr:rowOff>19050</xdr:rowOff>
    </xdr:from>
    <xdr:to>
      <xdr:col>7</xdr:col>
      <xdr:colOff>904875</xdr:colOff>
      <xdr:row>59</xdr:row>
      <xdr:rowOff>1123950</xdr:rowOff>
    </xdr:to>
    <xdr:pic>
      <xdr:nvPicPr>
        <xdr:cNvPr id="209973" name="Рисунок 34" descr="file.jpg">
          <a:extLst>
            <a:ext uri="{FF2B5EF4-FFF2-40B4-BE49-F238E27FC236}">
              <a16:creationId xmlns:a16="http://schemas.microsoft.com/office/drawing/2014/main" id="{00000000-0008-0000-0500-000035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24175" y="29984700"/>
          <a:ext cx="12573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180975</xdr:colOff>
      <xdr:row>35</xdr:row>
      <xdr:rowOff>66675</xdr:rowOff>
    </xdr:from>
    <xdr:to>
      <xdr:col>7</xdr:col>
      <xdr:colOff>933450</xdr:colOff>
      <xdr:row>40</xdr:row>
      <xdr:rowOff>76201</xdr:rowOff>
    </xdr:to>
    <xdr:pic>
      <xdr:nvPicPr>
        <xdr:cNvPr id="209974" name="Рисунок 36" descr="podarochniy-nabor-v-meshochke-plantacija-100.jpg">
          <a:extLst>
            <a:ext uri="{FF2B5EF4-FFF2-40B4-BE49-F238E27FC236}">
              <a16:creationId xmlns:a16="http://schemas.microsoft.com/office/drawing/2014/main" id="{00000000-0008-0000-0500-000036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00375" y="16935450"/>
          <a:ext cx="1209675" cy="1009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45</xdr:row>
      <xdr:rowOff>133350</xdr:rowOff>
    </xdr:from>
    <xdr:to>
      <xdr:col>7</xdr:col>
      <xdr:colOff>942975</xdr:colOff>
      <xdr:row>50</xdr:row>
      <xdr:rowOff>133350</xdr:rowOff>
    </xdr:to>
    <xdr:pic>
      <xdr:nvPicPr>
        <xdr:cNvPr id="209975" name="Рисунок 37" descr="podarochniy-nabor-v-meshochke-plantacija-100.jpg">
          <a:extLst>
            <a:ext uri="{FF2B5EF4-FFF2-40B4-BE49-F238E27FC236}">
              <a16:creationId xmlns:a16="http://schemas.microsoft.com/office/drawing/2014/main" id="{00000000-0008-0000-0500-000037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943225" y="19002375"/>
          <a:ext cx="12763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11</xdr:row>
      <xdr:rowOff>9525</xdr:rowOff>
    </xdr:from>
    <xdr:to>
      <xdr:col>7</xdr:col>
      <xdr:colOff>962025</xdr:colOff>
      <xdr:row>11</xdr:row>
      <xdr:rowOff>923925</xdr:rowOff>
    </xdr:to>
    <xdr:pic>
      <xdr:nvPicPr>
        <xdr:cNvPr id="209976" name="Рисунок 29" descr="набор 7 запад восток.jpg">
          <a:extLst>
            <a:ext uri="{FF2B5EF4-FFF2-40B4-BE49-F238E27FC236}">
              <a16:creationId xmlns:a16="http://schemas.microsoft.com/office/drawing/2014/main" id="{00000000-0008-0000-0500-000038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38450" y="1838325"/>
          <a:ext cx="14001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12</xdr:row>
      <xdr:rowOff>19050</xdr:rowOff>
    </xdr:from>
    <xdr:to>
      <xdr:col>7</xdr:col>
      <xdr:colOff>971550</xdr:colOff>
      <xdr:row>12</xdr:row>
      <xdr:rowOff>933450</xdr:rowOff>
    </xdr:to>
    <xdr:pic>
      <xdr:nvPicPr>
        <xdr:cNvPr id="209977" name="Рисунок 30" descr="набор 8 Да здравствует Ирландия.jpg">
          <a:extLst>
            <a:ext uri="{FF2B5EF4-FFF2-40B4-BE49-F238E27FC236}">
              <a16:creationId xmlns:a16="http://schemas.microsoft.com/office/drawing/2014/main" id="{00000000-0008-0000-0500-000039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38450" y="2781300"/>
          <a:ext cx="14097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</xdr:colOff>
      <xdr:row>13</xdr:row>
      <xdr:rowOff>9525</xdr:rowOff>
    </xdr:from>
    <xdr:to>
      <xdr:col>7</xdr:col>
      <xdr:colOff>981075</xdr:colOff>
      <xdr:row>14</xdr:row>
      <xdr:rowOff>0</xdr:rowOff>
    </xdr:to>
    <xdr:pic>
      <xdr:nvPicPr>
        <xdr:cNvPr id="209978" name="Рисунок 37" descr="набор 15 для нее.jpg">
          <a:extLst>
            <a:ext uri="{FF2B5EF4-FFF2-40B4-BE49-F238E27FC236}">
              <a16:creationId xmlns:a16="http://schemas.microsoft.com/office/drawing/2014/main" id="{00000000-0008-0000-0500-00003A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76550" y="4429125"/>
          <a:ext cx="13811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9524</xdr:colOff>
      <xdr:row>14</xdr:row>
      <xdr:rowOff>19049</xdr:rowOff>
    </xdr:from>
    <xdr:to>
      <xdr:col>7</xdr:col>
      <xdr:colOff>1020763</xdr:colOff>
      <xdr:row>15</xdr:row>
      <xdr:rowOff>19050</xdr:rowOff>
    </xdr:to>
    <xdr:pic>
      <xdr:nvPicPr>
        <xdr:cNvPr id="209979" name="Рисунок 39" descr="набор 17 мегаполис.jpg">
          <a:extLst>
            <a:ext uri="{FF2B5EF4-FFF2-40B4-BE49-F238E27FC236}">
              <a16:creationId xmlns:a16="http://schemas.microsoft.com/office/drawing/2014/main" id="{00000000-0008-0000-0500-00003B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828924" y="5362574"/>
          <a:ext cx="1468439" cy="952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64</xdr:row>
      <xdr:rowOff>19050</xdr:rowOff>
    </xdr:from>
    <xdr:to>
      <xdr:col>7</xdr:col>
      <xdr:colOff>942975</xdr:colOff>
      <xdr:row>64</xdr:row>
      <xdr:rowOff>962025</xdr:rowOff>
    </xdr:to>
    <xdr:pic>
      <xdr:nvPicPr>
        <xdr:cNvPr id="209980" name="Рисунок 41" descr="пенал с вырубкой.jpg">
          <a:extLst>
            <a:ext uri="{FF2B5EF4-FFF2-40B4-BE49-F238E27FC236}">
              <a16:creationId xmlns:a16="http://schemas.microsoft.com/office/drawing/2014/main" id="{00000000-0008-0000-0500-00003C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838450" y="13115925"/>
          <a:ext cx="13811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15</xdr:row>
      <xdr:rowOff>28575</xdr:rowOff>
    </xdr:from>
    <xdr:to>
      <xdr:col>7</xdr:col>
      <xdr:colOff>876300</xdr:colOff>
      <xdr:row>15</xdr:row>
      <xdr:rowOff>904875</xdr:rowOff>
    </xdr:to>
    <xdr:pic>
      <xdr:nvPicPr>
        <xdr:cNvPr id="209981" name="Рисунок 54" descr="IMG_3935.jpg">
          <a:extLst>
            <a:ext uri="{FF2B5EF4-FFF2-40B4-BE49-F238E27FC236}">
              <a16:creationId xmlns:a16="http://schemas.microsoft.com/office/drawing/2014/main" id="{00000000-0008-0000-0500-00003D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914650" y="6324600"/>
          <a:ext cx="12382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</xdr:colOff>
      <xdr:row>16</xdr:row>
      <xdr:rowOff>28575</xdr:rowOff>
    </xdr:from>
    <xdr:to>
      <xdr:col>7</xdr:col>
      <xdr:colOff>952500</xdr:colOff>
      <xdr:row>16</xdr:row>
      <xdr:rowOff>904875</xdr:rowOff>
    </xdr:to>
    <xdr:pic>
      <xdr:nvPicPr>
        <xdr:cNvPr id="209982" name="Рисунок 55" descr="IMG_3998.jpg">
          <a:extLst>
            <a:ext uri="{FF2B5EF4-FFF2-40B4-BE49-F238E27FC236}">
              <a16:creationId xmlns:a16="http://schemas.microsoft.com/office/drawing/2014/main" id="{00000000-0008-0000-0500-00003E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857500" y="6524625"/>
          <a:ext cx="13716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17</xdr:row>
      <xdr:rowOff>38100</xdr:rowOff>
    </xdr:from>
    <xdr:to>
      <xdr:col>7</xdr:col>
      <xdr:colOff>962025</xdr:colOff>
      <xdr:row>17</xdr:row>
      <xdr:rowOff>951186</xdr:rowOff>
    </xdr:to>
    <xdr:pic>
      <xdr:nvPicPr>
        <xdr:cNvPr id="209983" name="Рисунок 56" descr="IMG_3960.jpg">
          <a:extLst>
            <a:ext uri="{FF2B5EF4-FFF2-40B4-BE49-F238E27FC236}">
              <a16:creationId xmlns:a16="http://schemas.microsoft.com/office/drawing/2014/main" id="{00000000-0008-0000-0500-00003F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847975" y="8181975"/>
          <a:ext cx="1390650" cy="913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18</xdr:row>
      <xdr:rowOff>19050</xdr:rowOff>
    </xdr:from>
    <xdr:to>
      <xdr:col>7</xdr:col>
      <xdr:colOff>923925</xdr:colOff>
      <xdr:row>18</xdr:row>
      <xdr:rowOff>932793</xdr:rowOff>
    </xdr:to>
    <xdr:pic>
      <xdr:nvPicPr>
        <xdr:cNvPr id="209984" name="Рисунок 59" descr="IMG_4015.jpg">
          <a:extLst>
            <a:ext uri="{FF2B5EF4-FFF2-40B4-BE49-F238E27FC236}">
              <a16:creationId xmlns:a16="http://schemas.microsoft.com/office/drawing/2014/main" id="{00000000-0008-0000-0500-000040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867025" y="8362950"/>
          <a:ext cx="13335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20</xdr:row>
      <xdr:rowOff>28575</xdr:rowOff>
    </xdr:from>
    <xdr:to>
      <xdr:col>7</xdr:col>
      <xdr:colOff>952500</xdr:colOff>
      <xdr:row>20</xdr:row>
      <xdr:rowOff>914400</xdr:rowOff>
    </xdr:to>
    <xdr:pic>
      <xdr:nvPicPr>
        <xdr:cNvPr id="209986" name="Рисунок 61" descr="IMG_4027.jpg">
          <a:extLst>
            <a:ext uri="{FF2B5EF4-FFF2-40B4-BE49-F238E27FC236}">
              <a16:creationId xmlns:a16="http://schemas.microsoft.com/office/drawing/2014/main" id="{00000000-0008-0000-0500-000042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847975" y="11049000"/>
          <a:ext cx="13811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65</xdr:row>
      <xdr:rowOff>28575</xdr:rowOff>
    </xdr:from>
    <xdr:to>
      <xdr:col>7</xdr:col>
      <xdr:colOff>904875</xdr:colOff>
      <xdr:row>65</xdr:row>
      <xdr:rowOff>942975</xdr:rowOff>
    </xdr:to>
    <xdr:pic>
      <xdr:nvPicPr>
        <xdr:cNvPr id="209988" name="Рисунок 68" descr="IMG_4069.jpg">
          <a:extLst>
            <a:ext uri="{FF2B5EF4-FFF2-40B4-BE49-F238E27FC236}">
              <a16:creationId xmlns:a16="http://schemas.microsoft.com/office/drawing/2014/main" id="{00000000-0008-0000-0500-000044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847975" y="14097000"/>
          <a:ext cx="13335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65753</xdr:colOff>
      <xdr:row>66</xdr:row>
      <xdr:rowOff>38101</xdr:rowOff>
    </xdr:from>
    <xdr:to>
      <xdr:col>7</xdr:col>
      <xdr:colOff>933450</xdr:colOff>
      <xdr:row>66</xdr:row>
      <xdr:rowOff>876301</xdr:rowOff>
    </xdr:to>
    <xdr:pic>
      <xdr:nvPicPr>
        <xdr:cNvPr id="209989" name="Рисунок 69" descr="IMG_4029.jpg">
          <a:extLst>
            <a:ext uri="{FF2B5EF4-FFF2-40B4-BE49-F238E27FC236}">
              <a16:creationId xmlns:a16="http://schemas.microsoft.com/office/drawing/2014/main" id="{00000000-0008-0000-0500-000045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885153" y="27336751"/>
          <a:ext cx="1324897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67</xdr:row>
      <xdr:rowOff>38100</xdr:rowOff>
    </xdr:from>
    <xdr:to>
      <xdr:col>7</xdr:col>
      <xdr:colOff>638175</xdr:colOff>
      <xdr:row>67</xdr:row>
      <xdr:rowOff>952500</xdr:rowOff>
    </xdr:to>
    <xdr:pic>
      <xdr:nvPicPr>
        <xdr:cNvPr id="209990" name="Рисунок 58" descr="IMG_20200206_131647.jpg">
          <a:extLst>
            <a:ext uri="{FF2B5EF4-FFF2-40B4-BE49-F238E27FC236}">
              <a16:creationId xmlns:a16="http://schemas.microsoft.com/office/drawing/2014/main" id="{00000000-0008-0000-0500-000046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171825" y="30546675"/>
          <a:ext cx="7429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</xdr:row>
      <xdr:rowOff>38100</xdr:rowOff>
    </xdr:from>
    <xdr:to>
      <xdr:col>3</xdr:col>
      <xdr:colOff>253813</xdr:colOff>
      <xdr:row>4</xdr:row>
      <xdr:rowOff>133350</xdr:rowOff>
    </xdr:to>
    <xdr:pic>
      <xdr:nvPicPr>
        <xdr:cNvPr id="209992" name="Рисунок 5" descr="kofe_log.png">
          <a:extLst>
            <a:ext uri="{FF2B5EF4-FFF2-40B4-BE49-F238E27FC236}">
              <a16:creationId xmlns:a16="http://schemas.microsoft.com/office/drawing/2014/main" id="{00000000-0008-0000-0500-00004834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38125" y="238125"/>
          <a:ext cx="1787338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28576</xdr:colOff>
      <xdr:row>19</xdr:row>
      <xdr:rowOff>26454</xdr:rowOff>
    </xdr:from>
    <xdr:to>
      <xdr:col>7</xdr:col>
      <xdr:colOff>981076</xdr:colOff>
      <xdr:row>19</xdr:row>
      <xdr:rowOff>904875</xdr:rowOff>
    </xdr:to>
    <xdr:pic>
      <xdr:nvPicPr>
        <xdr:cNvPr id="209922" name="Picture 2">
          <a:extLst>
            <a:ext uri="{FF2B5EF4-FFF2-40B4-BE49-F238E27FC236}">
              <a16:creationId xmlns:a16="http://schemas.microsoft.com/office/drawing/2014/main" id="{00000000-0008-0000-0500-00000234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847976" y="10113429"/>
          <a:ext cx="1409700" cy="878421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104776</xdr:colOff>
      <xdr:row>21</xdr:row>
      <xdr:rowOff>65689</xdr:rowOff>
    </xdr:from>
    <xdr:to>
      <xdr:col>7</xdr:col>
      <xdr:colOff>893396</xdr:colOff>
      <xdr:row>21</xdr:row>
      <xdr:rowOff>1066800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B8D934D-E7BD-9DF0-B9CA-C10377CC7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6" y="12029089"/>
          <a:ext cx="1245820" cy="100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1097870</xdr:colOff>
      <xdr:row>17</xdr:row>
      <xdr:rowOff>28575</xdr:rowOff>
    </xdr:from>
    <xdr:to>
      <xdr:col>7</xdr:col>
      <xdr:colOff>1917882</xdr:colOff>
      <xdr:row>17</xdr:row>
      <xdr:rowOff>990601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275AB49-4865-B251-EAC7-5FFD61391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4470" y="8267700"/>
          <a:ext cx="820012" cy="962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1762125</xdr:colOff>
      <xdr:row>0</xdr:row>
      <xdr:rowOff>19049</xdr:rowOff>
    </xdr:from>
    <xdr:to>
      <xdr:col>8</xdr:col>
      <xdr:colOff>666750</xdr:colOff>
      <xdr:row>5</xdr:row>
      <xdr:rowOff>205439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E4081F5-39D4-FB31-2091-66AF1DBFE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9049"/>
          <a:ext cx="981075" cy="1119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209550</xdr:colOff>
      <xdr:row>24</xdr:row>
      <xdr:rowOff>28179</xdr:rowOff>
    </xdr:from>
    <xdr:to>
      <xdr:col>7</xdr:col>
      <xdr:colOff>838200</xdr:colOff>
      <xdr:row>24</xdr:row>
      <xdr:rowOff>1046475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D297C34-1F99-456E-CE00-C635C0885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14277579"/>
          <a:ext cx="1085850" cy="1018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28576</xdr:colOff>
      <xdr:row>25</xdr:row>
      <xdr:rowOff>28576</xdr:rowOff>
    </xdr:from>
    <xdr:to>
      <xdr:col>7</xdr:col>
      <xdr:colOff>1238250</xdr:colOff>
      <xdr:row>25</xdr:row>
      <xdr:rowOff>1226633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3D2FEB7-1670-A49B-B330-BB4BC2F0A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6" y="15373351"/>
          <a:ext cx="1209674" cy="1198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638175</xdr:colOff>
      <xdr:row>11</xdr:row>
      <xdr:rowOff>0</xdr:rowOff>
    </xdr:from>
    <xdr:to>
      <xdr:col>3</xdr:col>
      <xdr:colOff>638175</xdr:colOff>
      <xdr:row>13</xdr:row>
      <xdr:rowOff>180975</xdr:rowOff>
    </xdr:to>
    <xdr:pic>
      <xdr:nvPicPr>
        <xdr:cNvPr id="211063" name="Рисунок 40" descr="C:\Documents and Settings\u\Local Settings\Temporary Internet Files\Content.Word\Гоголь-моголь.jpg">
          <a:extLst>
            <a:ext uri="{FF2B5EF4-FFF2-40B4-BE49-F238E27FC236}">
              <a16:creationId xmlns:a16="http://schemas.microsoft.com/office/drawing/2014/main" id="{00000000-0008-0000-0600-000077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4175" y="136207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714375</xdr:colOff>
      <xdr:row>11</xdr:row>
      <xdr:rowOff>0</xdr:rowOff>
    </xdr:from>
    <xdr:to>
      <xdr:col>3</xdr:col>
      <xdr:colOff>714375</xdr:colOff>
      <xdr:row>16</xdr:row>
      <xdr:rowOff>123825</xdr:rowOff>
    </xdr:to>
    <xdr:pic>
      <xdr:nvPicPr>
        <xdr:cNvPr id="211064" name="Picture 6052">
          <a:extLst>
            <a:ext uri="{FF2B5EF4-FFF2-40B4-BE49-F238E27FC236}">
              <a16:creationId xmlns:a16="http://schemas.microsoft.com/office/drawing/2014/main" id="{00000000-0008-0000-0600-000078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10375" y="13620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14</xdr:row>
      <xdr:rowOff>47625</xdr:rowOff>
    </xdr:from>
    <xdr:to>
      <xdr:col>2</xdr:col>
      <xdr:colOff>1704975</xdr:colOff>
      <xdr:row>21</xdr:row>
      <xdr:rowOff>133350</xdr:rowOff>
    </xdr:to>
    <xdr:pic>
      <xdr:nvPicPr>
        <xdr:cNvPr id="211065" name="Рисунок 62" descr="IMG_9208.jpg">
          <a:extLst>
            <a:ext uri="{FF2B5EF4-FFF2-40B4-BE49-F238E27FC236}">
              <a16:creationId xmlns:a16="http://schemas.microsoft.com/office/drawing/2014/main" id="{00000000-0008-0000-0600-000079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371975" y="2009775"/>
          <a:ext cx="164782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704850</xdr:colOff>
      <xdr:row>27</xdr:row>
      <xdr:rowOff>19050</xdr:rowOff>
    </xdr:from>
    <xdr:to>
      <xdr:col>2</xdr:col>
      <xdr:colOff>876300</xdr:colOff>
      <xdr:row>29</xdr:row>
      <xdr:rowOff>133350</xdr:rowOff>
    </xdr:to>
    <xdr:pic>
      <xdr:nvPicPr>
        <xdr:cNvPr id="211067" name="Picture 8" descr="Помпа-дозатор,">
          <a:extLst>
            <a:ext uri="{FF2B5EF4-FFF2-40B4-BE49-F238E27FC236}">
              <a16:creationId xmlns:a16="http://schemas.microsoft.com/office/drawing/2014/main" id="{00000000-0008-0000-0600-00007B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019675" y="4857750"/>
          <a:ext cx="1714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22</xdr:row>
      <xdr:rowOff>86406</xdr:rowOff>
    </xdr:from>
    <xdr:to>
      <xdr:col>2</xdr:col>
      <xdr:colOff>1352550</xdr:colOff>
      <xdr:row>25</xdr:row>
      <xdr:rowOff>630238</xdr:rowOff>
    </xdr:to>
    <xdr:pic>
      <xdr:nvPicPr>
        <xdr:cNvPr id="211068" name="Picture 7865">
          <a:extLst>
            <a:ext uri="{FF2B5EF4-FFF2-40B4-BE49-F238E27FC236}">
              <a16:creationId xmlns:a16="http://schemas.microsoft.com/office/drawing/2014/main" id="{00000000-0008-0000-0600-00007C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76775" y="3667806"/>
          <a:ext cx="990600" cy="114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1152525</xdr:colOff>
      <xdr:row>30</xdr:row>
      <xdr:rowOff>0</xdr:rowOff>
    </xdr:from>
    <xdr:to>
      <xdr:col>2</xdr:col>
      <xdr:colOff>1152525</xdr:colOff>
      <xdr:row>56</xdr:row>
      <xdr:rowOff>352425</xdr:rowOff>
    </xdr:to>
    <xdr:pic>
      <xdr:nvPicPr>
        <xdr:cNvPr id="211069" name="Picture 6004">
          <a:extLst>
            <a:ext uri="{FF2B5EF4-FFF2-40B4-BE49-F238E27FC236}">
              <a16:creationId xmlns:a16="http://schemas.microsoft.com/office/drawing/2014/main" id="{00000000-0008-0000-0600-00007D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467350" y="5438775"/>
          <a:ext cx="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676275</xdr:colOff>
      <xdr:row>38</xdr:row>
      <xdr:rowOff>9525</xdr:rowOff>
    </xdr:from>
    <xdr:to>
      <xdr:col>2</xdr:col>
      <xdr:colOff>676275</xdr:colOff>
      <xdr:row>56</xdr:row>
      <xdr:rowOff>447675</xdr:rowOff>
    </xdr:to>
    <xdr:pic>
      <xdr:nvPicPr>
        <xdr:cNvPr id="211070" name="Picture 6054">
          <a:extLst>
            <a:ext uri="{FF2B5EF4-FFF2-40B4-BE49-F238E27FC236}">
              <a16:creationId xmlns:a16="http://schemas.microsoft.com/office/drawing/2014/main" id="{00000000-0008-0000-0600-00007E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991100" y="5438775"/>
          <a:ext cx="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666750</xdr:colOff>
      <xdr:row>54</xdr:row>
      <xdr:rowOff>0</xdr:rowOff>
    </xdr:from>
    <xdr:to>
      <xdr:col>2</xdr:col>
      <xdr:colOff>666750</xdr:colOff>
      <xdr:row>56</xdr:row>
      <xdr:rowOff>476250</xdr:rowOff>
    </xdr:to>
    <xdr:pic>
      <xdr:nvPicPr>
        <xdr:cNvPr id="211071" name="Picture 6052">
          <a:extLst>
            <a:ext uri="{FF2B5EF4-FFF2-40B4-BE49-F238E27FC236}">
              <a16:creationId xmlns:a16="http://schemas.microsoft.com/office/drawing/2014/main" id="{00000000-0008-0000-0600-00007F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981575" y="5638800"/>
          <a:ext cx="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714375</xdr:colOff>
      <xdr:row>54</xdr:row>
      <xdr:rowOff>0</xdr:rowOff>
    </xdr:from>
    <xdr:to>
      <xdr:col>2</xdr:col>
      <xdr:colOff>714375</xdr:colOff>
      <xdr:row>56</xdr:row>
      <xdr:rowOff>428625</xdr:rowOff>
    </xdr:to>
    <xdr:pic>
      <xdr:nvPicPr>
        <xdr:cNvPr id="211072" name="Picture 5998">
          <a:extLst>
            <a:ext uri="{FF2B5EF4-FFF2-40B4-BE49-F238E27FC236}">
              <a16:creationId xmlns:a16="http://schemas.microsoft.com/office/drawing/2014/main" id="{00000000-0008-0000-0600-000080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5029200" y="5829300"/>
          <a:ext cx="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714375</xdr:colOff>
      <xdr:row>54</xdr:row>
      <xdr:rowOff>0</xdr:rowOff>
    </xdr:from>
    <xdr:to>
      <xdr:col>2</xdr:col>
      <xdr:colOff>714375</xdr:colOff>
      <xdr:row>56</xdr:row>
      <xdr:rowOff>438150</xdr:rowOff>
    </xdr:to>
    <xdr:pic>
      <xdr:nvPicPr>
        <xdr:cNvPr id="211073" name="Picture 6050">
          <a:extLst>
            <a:ext uri="{FF2B5EF4-FFF2-40B4-BE49-F238E27FC236}">
              <a16:creationId xmlns:a16="http://schemas.microsoft.com/office/drawing/2014/main" id="{00000000-0008-0000-0600-000081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5029200" y="5829300"/>
          <a:ext cx="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685800</xdr:colOff>
      <xdr:row>54</xdr:row>
      <xdr:rowOff>0</xdr:rowOff>
    </xdr:from>
    <xdr:to>
      <xdr:col>2</xdr:col>
      <xdr:colOff>685800</xdr:colOff>
      <xdr:row>56</xdr:row>
      <xdr:rowOff>457200</xdr:rowOff>
    </xdr:to>
    <xdr:pic>
      <xdr:nvPicPr>
        <xdr:cNvPr id="211074" name="Picture 6054">
          <a:extLst>
            <a:ext uri="{FF2B5EF4-FFF2-40B4-BE49-F238E27FC236}">
              <a16:creationId xmlns:a16="http://schemas.microsoft.com/office/drawing/2014/main" id="{00000000-0008-0000-0600-000082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000625" y="6229350"/>
          <a:ext cx="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647700</xdr:colOff>
      <xdr:row>54</xdr:row>
      <xdr:rowOff>0</xdr:rowOff>
    </xdr:from>
    <xdr:to>
      <xdr:col>2</xdr:col>
      <xdr:colOff>647700</xdr:colOff>
      <xdr:row>56</xdr:row>
      <xdr:rowOff>476250</xdr:rowOff>
    </xdr:to>
    <xdr:pic>
      <xdr:nvPicPr>
        <xdr:cNvPr id="211075" name="Picture 6052">
          <a:extLst>
            <a:ext uri="{FF2B5EF4-FFF2-40B4-BE49-F238E27FC236}">
              <a16:creationId xmlns:a16="http://schemas.microsoft.com/office/drawing/2014/main" id="{00000000-0008-0000-0600-000083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962525" y="6629400"/>
          <a:ext cx="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704850</xdr:colOff>
      <xdr:row>54</xdr:row>
      <xdr:rowOff>0</xdr:rowOff>
    </xdr:from>
    <xdr:to>
      <xdr:col>2</xdr:col>
      <xdr:colOff>704850</xdr:colOff>
      <xdr:row>56</xdr:row>
      <xdr:rowOff>723900</xdr:rowOff>
    </xdr:to>
    <xdr:pic>
      <xdr:nvPicPr>
        <xdr:cNvPr id="211076" name="Picture 5998">
          <a:extLst>
            <a:ext uri="{FF2B5EF4-FFF2-40B4-BE49-F238E27FC236}">
              <a16:creationId xmlns:a16="http://schemas.microsoft.com/office/drawing/2014/main" id="{00000000-0008-0000-0600-000084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5019675" y="7429500"/>
          <a:ext cx="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714375</xdr:colOff>
      <xdr:row>91</xdr:row>
      <xdr:rowOff>0</xdr:rowOff>
    </xdr:from>
    <xdr:to>
      <xdr:col>2</xdr:col>
      <xdr:colOff>714375</xdr:colOff>
      <xdr:row>94</xdr:row>
      <xdr:rowOff>142875</xdr:rowOff>
    </xdr:to>
    <xdr:pic>
      <xdr:nvPicPr>
        <xdr:cNvPr id="211077" name="Рисунок 33" descr="C:\Documents and Settings\u\Рабочий стол\дозаторыjj\4141412.gif">
          <a:extLst>
            <a:ext uri="{FF2B5EF4-FFF2-40B4-BE49-F238E27FC236}">
              <a16:creationId xmlns:a16="http://schemas.microsoft.com/office/drawing/2014/main" id="{00000000-0008-0000-0600-000085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029200" y="34194750"/>
          <a:ext cx="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1228725</xdr:colOff>
      <xdr:row>91</xdr:row>
      <xdr:rowOff>0</xdr:rowOff>
    </xdr:from>
    <xdr:to>
      <xdr:col>2</xdr:col>
      <xdr:colOff>1228725</xdr:colOff>
      <xdr:row>94</xdr:row>
      <xdr:rowOff>123825</xdr:rowOff>
    </xdr:to>
    <xdr:pic>
      <xdr:nvPicPr>
        <xdr:cNvPr id="211078" name="Рисунок 32" descr="C:\Documents and Settings\u\Рабочий стол\дозаторыjj\4141411.gif">
          <a:extLst>
            <a:ext uri="{FF2B5EF4-FFF2-40B4-BE49-F238E27FC236}">
              <a16:creationId xmlns:a16="http://schemas.microsoft.com/office/drawing/2014/main" id="{00000000-0008-0000-0600-000086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5543550" y="3419475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590550</xdr:colOff>
      <xdr:row>91</xdr:row>
      <xdr:rowOff>0</xdr:rowOff>
    </xdr:from>
    <xdr:to>
      <xdr:col>2</xdr:col>
      <xdr:colOff>590550</xdr:colOff>
      <xdr:row>94</xdr:row>
      <xdr:rowOff>57150</xdr:rowOff>
    </xdr:to>
    <xdr:pic>
      <xdr:nvPicPr>
        <xdr:cNvPr id="211079" name="Рисунок 65" descr="питчер.png">
          <a:extLst>
            <a:ext uri="{FF2B5EF4-FFF2-40B4-BE49-F238E27FC236}">
              <a16:creationId xmlns:a16="http://schemas.microsoft.com/office/drawing/2014/main" id="{00000000-0008-0000-0600-000087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905375" y="34194750"/>
          <a:ext cx="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647700</xdr:colOff>
      <xdr:row>91</xdr:row>
      <xdr:rowOff>0</xdr:rowOff>
    </xdr:from>
    <xdr:to>
      <xdr:col>2</xdr:col>
      <xdr:colOff>647700</xdr:colOff>
      <xdr:row>93</xdr:row>
      <xdr:rowOff>104775</xdr:rowOff>
    </xdr:to>
    <xdr:pic>
      <xdr:nvPicPr>
        <xdr:cNvPr id="211080" name="Рисунок 115" descr="696_big.jpg">
          <a:extLst>
            <a:ext uri="{FF2B5EF4-FFF2-40B4-BE49-F238E27FC236}">
              <a16:creationId xmlns:a16="http://schemas.microsoft.com/office/drawing/2014/main" id="{00000000-0008-0000-0600-000088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962525" y="341947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628650</xdr:colOff>
      <xdr:row>91</xdr:row>
      <xdr:rowOff>0</xdr:rowOff>
    </xdr:from>
    <xdr:to>
      <xdr:col>2</xdr:col>
      <xdr:colOff>628650</xdr:colOff>
      <xdr:row>94</xdr:row>
      <xdr:rowOff>47625</xdr:rowOff>
    </xdr:to>
    <xdr:pic>
      <xdr:nvPicPr>
        <xdr:cNvPr id="211081" name="Picture 6865">
          <a:extLst>
            <a:ext uri="{FF2B5EF4-FFF2-40B4-BE49-F238E27FC236}">
              <a16:creationId xmlns:a16="http://schemas.microsoft.com/office/drawing/2014/main" id="{00000000-0008-0000-0600-000089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943475" y="34194750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91</xdr:row>
      <xdr:rowOff>0</xdr:rowOff>
    </xdr:from>
    <xdr:to>
      <xdr:col>2</xdr:col>
      <xdr:colOff>638175</xdr:colOff>
      <xdr:row>93</xdr:row>
      <xdr:rowOff>104775</xdr:rowOff>
    </xdr:to>
    <xdr:pic>
      <xdr:nvPicPr>
        <xdr:cNvPr id="211082" name="Picture 7304">
          <a:extLst>
            <a:ext uri="{FF2B5EF4-FFF2-40B4-BE49-F238E27FC236}">
              <a16:creationId xmlns:a16="http://schemas.microsoft.com/office/drawing/2014/main" id="{00000000-0008-0000-0600-00008A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4953000" y="341947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666750</xdr:colOff>
      <xdr:row>91</xdr:row>
      <xdr:rowOff>0</xdr:rowOff>
    </xdr:from>
    <xdr:to>
      <xdr:col>2</xdr:col>
      <xdr:colOff>666750</xdr:colOff>
      <xdr:row>93</xdr:row>
      <xdr:rowOff>95250</xdr:rowOff>
    </xdr:to>
    <xdr:pic>
      <xdr:nvPicPr>
        <xdr:cNvPr id="211083" name="Picture 7306">
          <a:extLst>
            <a:ext uri="{FF2B5EF4-FFF2-40B4-BE49-F238E27FC236}">
              <a16:creationId xmlns:a16="http://schemas.microsoft.com/office/drawing/2014/main" id="{00000000-0008-0000-0600-00008B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4981575" y="3419475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91</xdr:row>
      <xdr:rowOff>0</xdr:rowOff>
    </xdr:from>
    <xdr:to>
      <xdr:col>2</xdr:col>
      <xdr:colOff>638175</xdr:colOff>
      <xdr:row>94</xdr:row>
      <xdr:rowOff>76200</xdr:rowOff>
    </xdr:to>
    <xdr:pic>
      <xdr:nvPicPr>
        <xdr:cNvPr id="211084" name="Picture 7527">
          <a:extLst>
            <a:ext uri="{FF2B5EF4-FFF2-40B4-BE49-F238E27FC236}">
              <a16:creationId xmlns:a16="http://schemas.microsoft.com/office/drawing/2014/main" id="{00000000-0008-0000-0600-00008C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4953000" y="34194750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80</xdr:row>
      <xdr:rowOff>133350</xdr:rowOff>
    </xdr:from>
    <xdr:to>
      <xdr:col>2</xdr:col>
      <xdr:colOff>1700403</xdr:colOff>
      <xdr:row>80</xdr:row>
      <xdr:rowOff>438150</xdr:rowOff>
    </xdr:to>
    <xdr:pic>
      <xdr:nvPicPr>
        <xdr:cNvPr id="211086" name="Рисунок 28" descr="C:\Documents and Settings\u\Local Settings\Temporary Internet Files\Content.Word\IMG_5248.jpg">
          <a:extLst>
            <a:ext uri="{FF2B5EF4-FFF2-40B4-BE49-F238E27FC236}">
              <a16:creationId xmlns:a16="http://schemas.microsoft.com/office/drawing/2014/main" id="{00000000-0008-0000-0600-00008E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381500" y="23307675"/>
          <a:ext cx="1633728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304799</xdr:colOff>
      <xdr:row>76</xdr:row>
      <xdr:rowOff>65630</xdr:rowOff>
    </xdr:from>
    <xdr:to>
      <xdr:col>2</xdr:col>
      <xdr:colOff>1533524</xdr:colOff>
      <xdr:row>76</xdr:row>
      <xdr:rowOff>1009651</xdr:rowOff>
    </xdr:to>
    <xdr:pic>
      <xdr:nvPicPr>
        <xdr:cNvPr id="211087" name="Рисунок 62" descr="френч-пресс.jpg">
          <a:extLst>
            <a:ext uri="{FF2B5EF4-FFF2-40B4-BE49-F238E27FC236}">
              <a16:creationId xmlns:a16="http://schemas.microsoft.com/office/drawing/2014/main" id="{00000000-0008-0000-0600-00008F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619499" y="19125155"/>
          <a:ext cx="1228725" cy="944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714375</xdr:colOff>
      <xdr:row>71</xdr:row>
      <xdr:rowOff>0</xdr:rowOff>
    </xdr:from>
    <xdr:to>
      <xdr:col>2</xdr:col>
      <xdr:colOff>714375</xdr:colOff>
      <xdr:row>71</xdr:row>
      <xdr:rowOff>742950</xdr:rowOff>
    </xdr:to>
    <xdr:pic>
      <xdr:nvPicPr>
        <xdr:cNvPr id="211089" name="Рисунок 33" descr="C:\Documents and Settings\u\Рабочий стол\дозаторыjj\4141412.gif">
          <a:extLst>
            <a:ext uri="{FF2B5EF4-FFF2-40B4-BE49-F238E27FC236}">
              <a16:creationId xmlns:a16="http://schemas.microsoft.com/office/drawing/2014/main" id="{00000000-0008-0000-0600-000091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029200" y="23622000"/>
          <a:ext cx="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1228725</xdr:colOff>
      <xdr:row>71</xdr:row>
      <xdr:rowOff>0</xdr:rowOff>
    </xdr:from>
    <xdr:to>
      <xdr:col>2</xdr:col>
      <xdr:colOff>1228725</xdr:colOff>
      <xdr:row>71</xdr:row>
      <xdr:rowOff>723900</xdr:rowOff>
    </xdr:to>
    <xdr:pic>
      <xdr:nvPicPr>
        <xdr:cNvPr id="211090" name="Рисунок 32" descr="C:\Documents and Settings\u\Рабочий стол\дозаторыjj\4141411.gif">
          <a:extLst>
            <a:ext uri="{FF2B5EF4-FFF2-40B4-BE49-F238E27FC236}">
              <a16:creationId xmlns:a16="http://schemas.microsoft.com/office/drawing/2014/main" id="{00000000-0008-0000-0600-000092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5543550" y="23631525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590550</xdr:colOff>
      <xdr:row>72</xdr:row>
      <xdr:rowOff>95250</xdr:rowOff>
    </xdr:from>
    <xdr:to>
      <xdr:col>2</xdr:col>
      <xdr:colOff>590550</xdr:colOff>
      <xdr:row>75</xdr:row>
      <xdr:rowOff>19050</xdr:rowOff>
    </xdr:to>
    <xdr:pic>
      <xdr:nvPicPr>
        <xdr:cNvPr id="211094" name="Рисунок 65" descr="питчер.png">
          <a:extLst>
            <a:ext uri="{FF2B5EF4-FFF2-40B4-BE49-F238E27FC236}">
              <a16:creationId xmlns:a16="http://schemas.microsoft.com/office/drawing/2014/main" id="{00000000-0008-0000-0600-000096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905375" y="27308175"/>
          <a:ext cx="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59</xdr:row>
      <xdr:rowOff>47625</xdr:rowOff>
    </xdr:from>
    <xdr:to>
      <xdr:col>2</xdr:col>
      <xdr:colOff>1323975</xdr:colOff>
      <xdr:row>59</xdr:row>
      <xdr:rowOff>885825</xdr:rowOff>
    </xdr:to>
    <xdr:pic>
      <xdr:nvPicPr>
        <xdr:cNvPr id="211096" name="Рисунок 112" descr="992_big.jpg">
          <a:extLst>
            <a:ext uri="{FF2B5EF4-FFF2-40B4-BE49-F238E27FC236}">
              <a16:creationId xmlns:a16="http://schemas.microsoft.com/office/drawing/2014/main" id="{00000000-0008-0000-0600-000098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733925" y="6429375"/>
          <a:ext cx="9048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2800349</xdr:colOff>
      <xdr:row>70</xdr:row>
      <xdr:rowOff>447674</xdr:rowOff>
    </xdr:from>
    <xdr:to>
      <xdr:col>3</xdr:col>
      <xdr:colOff>220594</xdr:colOff>
      <xdr:row>72</xdr:row>
      <xdr:rowOff>76199</xdr:rowOff>
    </xdr:to>
    <xdr:pic>
      <xdr:nvPicPr>
        <xdr:cNvPr id="211099" name="Рисунок 58" descr="35194463c1e6f8f57aeeb4dd2b7be5e4.jpg">
          <a:extLst>
            <a:ext uri="{FF2B5EF4-FFF2-40B4-BE49-F238E27FC236}">
              <a16:creationId xmlns:a16="http://schemas.microsoft.com/office/drawing/2014/main" id="{00000000-0008-0000-0600-00009B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3028949" y="16325849"/>
          <a:ext cx="228752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514350</xdr:colOff>
      <xdr:row>57</xdr:row>
      <xdr:rowOff>19050</xdr:rowOff>
    </xdr:from>
    <xdr:to>
      <xdr:col>2</xdr:col>
      <xdr:colOff>1228725</xdr:colOff>
      <xdr:row>57</xdr:row>
      <xdr:rowOff>571500</xdr:rowOff>
    </xdr:to>
    <xdr:pic>
      <xdr:nvPicPr>
        <xdr:cNvPr id="211100" name="Рисунок 110" descr="9845a3048520891d94c39f90ffb4ccf7.jpeg">
          <a:extLst>
            <a:ext uri="{FF2B5EF4-FFF2-40B4-BE49-F238E27FC236}">
              <a16:creationId xmlns:a16="http://schemas.microsoft.com/office/drawing/2014/main" id="{00000000-0008-0000-0600-00009C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829175" y="9391650"/>
          <a:ext cx="714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55</xdr:row>
      <xdr:rowOff>9524</xdr:rowOff>
    </xdr:from>
    <xdr:to>
      <xdr:col>2</xdr:col>
      <xdr:colOff>1713905</xdr:colOff>
      <xdr:row>55</xdr:row>
      <xdr:rowOff>590549</xdr:rowOff>
    </xdr:to>
    <xdr:pic>
      <xdr:nvPicPr>
        <xdr:cNvPr id="211101" name="Рисунок 59" descr="e3ef11ad95f0f53267a4d62db280a6a2.jpeg">
          <a:extLst>
            <a:ext uri="{FF2B5EF4-FFF2-40B4-BE49-F238E27FC236}">
              <a16:creationId xmlns:a16="http://schemas.microsoft.com/office/drawing/2014/main" id="{00000000-0008-0000-0600-00009D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467225" y="4972049"/>
          <a:ext cx="156150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628650</xdr:colOff>
      <xdr:row>64</xdr:row>
      <xdr:rowOff>38100</xdr:rowOff>
    </xdr:from>
    <xdr:to>
      <xdr:col>2</xdr:col>
      <xdr:colOff>1228725</xdr:colOff>
      <xdr:row>64</xdr:row>
      <xdr:rowOff>685240</xdr:rowOff>
    </xdr:to>
    <xdr:pic>
      <xdr:nvPicPr>
        <xdr:cNvPr id="211104" name="Picture 1025" descr="&amp;Vcy;&amp;ocy;&amp;rcy;&amp;ocy;&amp;ncy;&amp;kcy;&amp;acy; Hario VD-01R">
          <a:extLst>
            <a:ext uri="{FF2B5EF4-FFF2-40B4-BE49-F238E27FC236}">
              <a16:creationId xmlns:a16="http://schemas.microsoft.com/office/drawing/2014/main" id="{00000000-0008-0000-0600-0000A0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943475" y="8458200"/>
          <a:ext cx="600075" cy="647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628650</xdr:colOff>
      <xdr:row>69</xdr:row>
      <xdr:rowOff>47625</xdr:rowOff>
    </xdr:from>
    <xdr:to>
      <xdr:col>2</xdr:col>
      <xdr:colOff>628650</xdr:colOff>
      <xdr:row>69</xdr:row>
      <xdr:rowOff>638175</xdr:rowOff>
    </xdr:to>
    <xdr:pic>
      <xdr:nvPicPr>
        <xdr:cNvPr id="211109" name="Picture 6865">
          <a:extLst>
            <a:ext uri="{FF2B5EF4-FFF2-40B4-BE49-F238E27FC236}">
              <a16:creationId xmlns:a16="http://schemas.microsoft.com/office/drawing/2014/main" id="{00000000-0008-0000-0600-0000A5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943475" y="214312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68</xdr:row>
      <xdr:rowOff>57150</xdr:rowOff>
    </xdr:from>
    <xdr:to>
      <xdr:col>2</xdr:col>
      <xdr:colOff>638175</xdr:colOff>
      <xdr:row>68</xdr:row>
      <xdr:rowOff>561975</xdr:rowOff>
    </xdr:to>
    <xdr:pic>
      <xdr:nvPicPr>
        <xdr:cNvPr id="211110" name="Picture 7304">
          <a:extLst>
            <a:ext uri="{FF2B5EF4-FFF2-40B4-BE49-F238E27FC236}">
              <a16:creationId xmlns:a16="http://schemas.microsoft.com/office/drawing/2014/main" id="{00000000-0008-0000-0600-0000A6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4953000" y="208788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666750</xdr:colOff>
      <xdr:row>70</xdr:row>
      <xdr:rowOff>0</xdr:rowOff>
    </xdr:from>
    <xdr:to>
      <xdr:col>2</xdr:col>
      <xdr:colOff>666750</xdr:colOff>
      <xdr:row>70</xdr:row>
      <xdr:rowOff>495300</xdr:rowOff>
    </xdr:to>
    <xdr:pic>
      <xdr:nvPicPr>
        <xdr:cNvPr id="211111" name="Picture 7306">
          <a:extLst>
            <a:ext uri="{FF2B5EF4-FFF2-40B4-BE49-F238E27FC236}">
              <a16:creationId xmlns:a16="http://schemas.microsoft.com/office/drawing/2014/main" id="{00000000-0008-0000-0600-0000A7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4981575" y="2212657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68</xdr:row>
      <xdr:rowOff>0</xdr:rowOff>
    </xdr:from>
    <xdr:to>
      <xdr:col>2</xdr:col>
      <xdr:colOff>638175</xdr:colOff>
      <xdr:row>68</xdr:row>
      <xdr:rowOff>628650</xdr:rowOff>
    </xdr:to>
    <xdr:pic>
      <xdr:nvPicPr>
        <xdr:cNvPr id="211112" name="Picture 7527">
          <a:extLst>
            <a:ext uri="{FF2B5EF4-FFF2-40B4-BE49-F238E27FC236}">
              <a16:creationId xmlns:a16="http://schemas.microsoft.com/office/drawing/2014/main" id="{00000000-0008-0000-0600-0000A8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4953000" y="201453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581024</xdr:colOff>
      <xdr:row>68</xdr:row>
      <xdr:rowOff>19050</xdr:rowOff>
    </xdr:from>
    <xdr:to>
      <xdr:col>2</xdr:col>
      <xdr:colOff>1228725</xdr:colOff>
      <xdr:row>68</xdr:row>
      <xdr:rowOff>836387</xdr:rowOff>
    </xdr:to>
    <xdr:pic>
      <xdr:nvPicPr>
        <xdr:cNvPr id="211116" name="Picture 7304">
          <a:extLst>
            <a:ext uri="{FF2B5EF4-FFF2-40B4-BE49-F238E27FC236}">
              <a16:creationId xmlns:a16="http://schemas.microsoft.com/office/drawing/2014/main" id="{00000000-0008-0000-0600-0000AC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895849" y="15059025"/>
          <a:ext cx="647701" cy="817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581026</xdr:colOff>
      <xdr:row>69</xdr:row>
      <xdr:rowOff>19050</xdr:rowOff>
    </xdr:from>
    <xdr:to>
      <xdr:col>2</xdr:col>
      <xdr:colOff>1279270</xdr:colOff>
      <xdr:row>70</xdr:row>
      <xdr:rowOff>1</xdr:rowOff>
    </xdr:to>
    <xdr:pic>
      <xdr:nvPicPr>
        <xdr:cNvPr id="211117" name="Picture 6865">
          <a:extLst>
            <a:ext uri="{FF2B5EF4-FFF2-40B4-BE49-F238E27FC236}">
              <a16:creationId xmlns:a16="http://schemas.microsoft.com/office/drawing/2014/main" id="{00000000-0008-0000-0600-0000AD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895851" y="15925800"/>
          <a:ext cx="698244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</xdr:row>
      <xdr:rowOff>38100</xdr:rowOff>
    </xdr:from>
    <xdr:to>
      <xdr:col>1</xdr:col>
      <xdr:colOff>1981200</xdr:colOff>
      <xdr:row>4</xdr:row>
      <xdr:rowOff>149286</xdr:rowOff>
    </xdr:to>
    <xdr:pic>
      <xdr:nvPicPr>
        <xdr:cNvPr id="211119" name="Рисунок 5" descr="kofe_log.png">
          <a:extLst>
            <a:ext uri="{FF2B5EF4-FFF2-40B4-BE49-F238E27FC236}">
              <a16:creationId xmlns:a16="http://schemas.microsoft.com/office/drawing/2014/main" id="{00000000-0008-0000-0600-0000AF3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38125" y="238125"/>
          <a:ext cx="1971675" cy="644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447675</xdr:colOff>
      <xdr:row>72</xdr:row>
      <xdr:rowOff>81271</xdr:rowOff>
    </xdr:from>
    <xdr:to>
      <xdr:col>2</xdr:col>
      <xdr:colOff>1504950</xdr:colOff>
      <xdr:row>75</xdr:row>
      <xdr:rowOff>363929</xdr:rowOff>
    </xdr:to>
    <xdr:pic>
      <xdr:nvPicPr>
        <xdr:cNvPr id="211121" name="Picture 18325">
          <a:extLst>
            <a:ext uri="{FF2B5EF4-FFF2-40B4-BE49-F238E27FC236}">
              <a16:creationId xmlns:a16="http://schemas.microsoft.com/office/drawing/2014/main" id="{00000000-0008-0000-0600-0000B13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762500" y="20474296"/>
          <a:ext cx="1057275" cy="1016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466725</xdr:colOff>
      <xdr:row>66</xdr:row>
      <xdr:rowOff>47625</xdr:rowOff>
    </xdr:from>
    <xdr:to>
      <xdr:col>2</xdr:col>
      <xdr:colOff>1390650</xdr:colOff>
      <xdr:row>66</xdr:row>
      <xdr:rowOff>971550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CAC8E0D-1C87-DCD4-FD50-F88B6709C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9182100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285749</xdr:colOff>
      <xdr:row>77</xdr:row>
      <xdr:rowOff>19050</xdr:rowOff>
    </xdr:from>
    <xdr:to>
      <xdr:col>2</xdr:col>
      <xdr:colOff>1543050</xdr:colOff>
      <xdr:row>77</xdr:row>
      <xdr:rowOff>1066800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2813A62-32BB-96C8-B366-A871D43157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122" t="21088" r="4082" b="4082"/>
        <a:stretch/>
      </xdr:blipFill>
      <xdr:spPr>
        <a:xfrm>
          <a:off x="4600574" y="21336000"/>
          <a:ext cx="1257301" cy="1047750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400052</xdr:colOff>
      <xdr:row>78</xdr:row>
      <xdr:rowOff>57151</xdr:rowOff>
    </xdr:from>
    <xdr:to>
      <xdr:col>2</xdr:col>
      <xdr:colOff>1076326</xdr:colOff>
      <xdr:row>78</xdr:row>
      <xdr:rowOff>733425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BF9FD5C-02F1-9344-31AE-3734186DE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7" y="23736301"/>
          <a:ext cx="676274" cy="676274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60</xdr:row>
      <xdr:rowOff>114300</xdr:rowOff>
    </xdr:from>
    <xdr:to>
      <xdr:col>2</xdr:col>
      <xdr:colOff>1504950</xdr:colOff>
      <xdr:row>60</xdr:row>
      <xdr:rowOff>1142168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E5E896E-2E72-2C66-C9F7-88694DECEA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08" t="22462" r="9436" b="17922"/>
        <a:stretch/>
      </xdr:blipFill>
      <xdr:spPr>
        <a:xfrm>
          <a:off x="4705350" y="7410450"/>
          <a:ext cx="1114425" cy="1027868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63</xdr:row>
      <xdr:rowOff>95250</xdr:rowOff>
    </xdr:from>
    <xdr:to>
      <xdr:col>2</xdr:col>
      <xdr:colOff>1400175</xdr:colOff>
      <xdr:row>63</xdr:row>
      <xdr:rowOff>1169563</xdr:rowOff>
    </xdr:to>
    <xdr:pic>
      <xdr:nvPicPr>
        <xdr:cNvPr id="13" name="Picture 9866">
          <a:extLst>
            <a:ext uri="{FF2B5EF4-FFF2-40B4-BE49-F238E27FC236}">
              <a16:creationId xmlns:a16="http://schemas.microsoft.com/office/drawing/2014/main" id="{A34356B5-0FE7-40E4-92DB-D6A621152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724400" y="9067800"/>
          <a:ext cx="990600" cy="1074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56</xdr:row>
      <xdr:rowOff>66674</xdr:rowOff>
    </xdr:from>
    <xdr:to>
      <xdr:col>2</xdr:col>
      <xdr:colOff>1714500</xdr:colOff>
      <xdr:row>56</xdr:row>
      <xdr:rowOff>962025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E45CC62-773A-DB24-4F1F-71375B7D62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06" b="13333"/>
        <a:stretch/>
      </xdr:blipFill>
      <xdr:spPr>
        <a:xfrm>
          <a:off x="4457700" y="5857874"/>
          <a:ext cx="1571625" cy="895351"/>
        </a:xfrm>
        <a:prstGeom prst="rect">
          <a:avLst/>
        </a:prstGeom>
      </xdr:spPr>
    </xdr:pic>
    <xdr:clientData/>
  </xdr:twoCellAnchor>
  <xdr:twoCellAnchor editAs="oneCell">
    <xdr:from>
      <xdr:col>2</xdr:col>
      <xdr:colOff>363360</xdr:colOff>
      <xdr:row>89</xdr:row>
      <xdr:rowOff>54285</xdr:rowOff>
    </xdr:from>
    <xdr:to>
      <xdr:col>2</xdr:col>
      <xdr:colOff>1459492</xdr:colOff>
      <xdr:row>89</xdr:row>
      <xdr:rowOff>1428751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52F0EE0-14C0-6410-D2C6-CF859F3D7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8060" y="25295535"/>
          <a:ext cx="1096132" cy="1374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andfe@koandfe.ru" TargetMode="External"/><Relationship Id="rId1" Type="http://schemas.openxmlformats.org/officeDocument/2006/relationships/hyperlink" Target="http://www.koandfe.ru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oandfe@koandfe.ru" TargetMode="External"/><Relationship Id="rId1" Type="http://schemas.openxmlformats.org/officeDocument/2006/relationships/hyperlink" Target="http://www.koandfe.ru/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koandfe@koandfe.ru" TargetMode="External"/><Relationship Id="rId1" Type="http://schemas.openxmlformats.org/officeDocument/2006/relationships/hyperlink" Target="http://www.koandfe.ru/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4.vml"/><Relationship Id="rId3" Type="http://schemas.openxmlformats.org/officeDocument/2006/relationships/hyperlink" Target="https://disk.360.yandex.ru/i/YsG7KAfTT5xxyw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mailto:koandfe@koandfe.ru" TargetMode="External"/><Relationship Id="rId1" Type="http://schemas.openxmlformats.org/officeDocument/2006/relationships/hyperlink" Target="http://www.koandfe.ru/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disk.360.yandex.ru/i/qI3bmZN1OfpWLQ" TargetMode="External"/><Relationship Id="rId4" Type="http://schemas.openxmlformats.org/officeDocument/2006/relationships/hyperlink" Target="https://disk.360.yandex.ru/i/lrF5-vBvM-q0ZA" TargetMode="Externa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koandfe@koandfe.ru" TargetMode="External"/><Relationship Id="rId1" Type="http://schemas.openxmlformats.org/officeDocument/2006/relationships/hyperlink" Target="http://www.koandfe.ru/" TargetMode="External"/><Relationship Id="rId6" Type="http://schemas.openxmlformats.org/officeDocument/2006/relationships/comments" Target="../comments5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koandfe@koandfe.ru" TargetMode="External"/><Relationship Id="rId1" Type="http://schemas.openxmlformats.org/officeDocument/2006/relationships/hyperlink" Target="http://www.koandfe.ru/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koandfe@koandfe.ru" TargetMode="External"/><Relationship Id="rId1" Type="http://schemas.openxmlformats.org/officeDocument/2006/relationships/hyperlink" Target="http://www.koandfe.ru/" TargetMode="External"/><Relationship Id="rId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0000"/>
  </sheetPr>
  <dimension ref="A1:K110"/>
  <sheetViews>
    <sheetView topLeftCell="A57" zoomScaleNormal="100" workbookViewId="0">
      <selection activeCell="D94" sqref="D94"/>
    </sheetView>
  </sheetViews>
  <sheetFormatPr defaultColWidth="8.85546875" defaultRowHeight="15"/>
  <cols>
    <col min="1" max="1" width="1.7109375" customWidth="1"/>
    <col min="2" max="2" width="53.28515625" style="5" customWidth="1"/>
    <col min="3" max="3" width="9.140625" style="6" hidden="1" customWidth="1"/>
    <col min="4" max="4" width="10.7109375" style="6" customWidth="1"/>
    <col min="5" max="5" width="10" style="6" customWidth="1"/>
    <col min="6" max="6" width="9.140625" style="6" customWidth="1"/>
    <col min="7" max="7" width="10.7109375" style="6" customWidth="1"/>
    <col min="8" max="8" width="13.140625" style="6" customWidth="1"/>
    <col min="9" max="9" width="11.7109375" style="6" customWidth="1"/>
    <col min="10" max="10" width="11.140625" customWidth="1"/>
    <col min="11" max="11" width="10.5703125" customWidth="1"/>
  </cols>
  <sheetData>
    <row r="1" spans="1:11" ht="16.5" customHeight="1">
      <c r="A1" s="246"/>
      <c r="B1" s="67"/>
      <c r="C1" s="67"/>
      <c r="D1" s="67"/>
      <c r="E1" s="67"/>
      <c r="F1" s="67"/>
      <c r="G1" s="67"/>
      <c r="H1" s="317" t="s">
        <v>91</v>
      </c>
      <c r="I1" s="317"/>
      <c r="J1" s="317"/>
      <c r="K1" s="317"/>
    </row>
    <row r="2" spans="1:11">
      <c r="A2" s="246"/>
      <c r="B2" s="67"/>
      <c r="C2" s="67"/>
      <c r="D2" s="67"/>
      <c r="E2" s="67"/>
      <c r="F2" s="67"/>
      <c r="G2" s="67"/>
      <c r="H2" s="316" t="s">
        <v>93</v>
      </c>
      <c r="I2" s="316"/>
      <c r="J2" s="316"/>
      <c r="K2" s="316"/>
    </row>
    <row r="3" spans="1:11" ht="14.45" customHeight="1">
      <c r="A3" s="246"/>
      <c r="B3" s="73"/>
      <c r="C3" s="73"/>
      <c r="D3" s="73"/>
      <c r="E3" s="73"/>
      <c r="F3" s="73"/>
      <c r="G3" s="73"/>
      <c r="H3" s="316" t="s">
        <v>224</v>
      </c>
      <c r="I3" s="316"/>
      <c r="J3" s="316"/>
      <c r="K3" s="316"/>
    </row>
    <row r="4" spans="1:11" ht="12" customHeight="1">
      <c r="A4" s="246"/>
      <c r="B4" s="73" t="s">
        <v>92</v>
      </c>
      <c r="C4" s="73" t="s">
        <v>92</v>
      </c>
      <c r="D4" s="73" t="s">
        <v>92</v>
      </c>
      <c r="E4" s="73" t="s">
        <v>92</v>
      </c>
      <c r="F4" s="73" t="s">
        <v>92</v>
      </c>
      <c r="G4" s="73" t="s">
        <v>92</v>
      </c>
      <c r="H4" s="316" t="s">
        <v>432</v>
      </c>
      <c r="I4" s="316"/>
      <c r="J4" s="316"/>
      <c r="K4" s="316"/>
    </row>
    <row r="5" spans="1:11" ht="16.149999999999999" customHeight="1">
      <c r="A5" s="246"/>
      <c r="B5" s="74"/>
      <c r="C5" s="74"/>
      <c r="D5" s="74"/>
      <c r="E5" s="74"/>
      <c r="F5" s="74"/>
      <c r="G5" s="74"/>
      <c r="H5" s="319" t="s">
        <v>223</v>
      </c>
      <c r="I5" s="320"/>
      <c r="J5" s="320"/>
      <c r="K5" s="320"/>
    </row>
    <row r="6" spans="1:11">
      <c r="A6" s="246"/>
      <c r="B6" s="254">
        <v>46034</v>
      </c>
      <c r="C6" s="67"/>
      <c r="D6" s="67"/>
      <c r="E6" s="67"/>
      <c r="F6" s="67"/>
      <c r="G6" s="67"/>
      <c r="H6" s="318" t="s">
        <v>225</v>
      </c>
      <c r="I6" s="318"/>
      <c r="J6" s="318"/>
      <c r="K6" s="318"/>
    </row>
    <row r="7" spans="1:11" s="11" customFormat="1" ht="18.600000000000001" customHeight="1" thickBot="1">
      <c r="B7" s="253"/>
      <c r="C7" s="10"/>
      <c r="D7" s="10"/>
      <c r="E7" s="10"/>
      <c r="F7" s="10"/>
      <c r="G7" s="10"/>
      <c r="H7" s="274"/>
      <c r="I7" s="274"/>
      <c r="J7" s="275"/>
      <c r="K7" s="275"/>
    </row>
    <row r="8" spans="1:11" s="11" customFormat="1" ht="27" customHeight="1" thickBot="1">
      <c r="B8" s="308" t="s">
        <v>501</v>
      </c>
      <c r="C8" s="309"/>
      <c r="D8" s="309"/>
      <c r="E8" s="309"/>
      <c r="F8" s="309"/>
      <c r="G8" s="309"/>
      <c r="H8" s="309"/>
      <c r="I8" s="309"/>
      <c r="J8" s="309"/>
      <c r="K8" s="310"/>
    </row>
    <row r="9" spans="1:11" ht="11.45" customHeight="1">
      <c r="B9" s="80" t="s">
        <v>54</v>
      </c>
      <c r="C9" s="10"/>
      <c r="D9" s="10"/>
      <c r="E9" s="10"/>
      <c r="F9" s="10"/>
      <c r="G9" s="10"/>
      <c r="H9" s="10"/>
      <c r="I9" s="10"/>
    </row>
    <row r="10" spans="1:11" ht="31.9" customHeight="1">
      <c r="B10" s="311" t="s">
        <v>87</v>
      </c>
      <c r="C10" s="312"/>
      <c r="D10" s="312"/>
      <c r="E10" s="312"/>
      <c r="F10" s="312"/>
      <c r="G10" s="312"/>
      <c r="H10" s="312"/>
      <c r="I10" s="312"/>
      <c r="J10" s="312"/>
      <c r="K10" s="244"/>
    </row>
    <row r="11" spans="1:11" ht="15" customHeight="1">
      <c r="B11" s="247"/>
      <c r="C11" s="248"/>
      <c r="D11" s="247"/>
      <c r="E11" s="249"/>
      <c r="F11" s="313" t="s">
        <v>270</v>
      </c>
      <c r="G11" s="314"/>
      <c r="H11" s="314"/>
      <c r="I11" s="314"/>
      <c r="J11" s="315"/>
      <c r="K11" s="245"/>
    </row>
    <row r="12" spans="1:11" ht="60.75" customHeight="1" thickBot="1">
      <c r="B12" s="157"/>
      <c r="C12" s="158"/>
      <c r="D12" s="276" t="s">
        <v>273</v>
      </c>
      <c r="E12" s="277" t="s">
        <v>271</v>
      </c>
      <c r="F12" s="160" t="s">
        <v>269</v>
      </c>
      <c r="G12" s="161" t="s">
        <v>263</v>
      </c>
      <c r="H12" s="162" t="s">
        <v>266</v>
      </c>
      <c r="I12" s="161" t="s">
        <v>264</v>
      </c>
      <c r="J12" s="163" t="s">
        <v>265</v>
      </c>
      <c r="K12" s="159" t="s">
        <v>272</v>
      </c>
    </row>
    <row r="13" spans="1:11" ht="18.600000000000001" customHeight="1">
      <c r="B13" s="9" t="s">
        <v>83</v>
      </c>
    </row>
    <row r="14" spans="1:11" ht="19.5" customHeight="1">
      <c r="B14" s="81" t="s">
        <v>67</v>
      </c>
      <c r="C14" s="52"/>
      <c r="D14" s="148">
        <v>2357</v>
      </c>
      <c r="E14" s="148">
        <f>D14/2+15</f>
        <v>1193.5</v>
      </c>
      <c r="F14" s="54"/>
      <c r="G14" s="54"/>
      <c r="H14" s="256">
        <f>(F14*D14+G14*E14)+((I14*D14+J14*E14))</f>
        <v>0</v>
      </c>
      <c r="I14" s="54"/>
      <c r="J14" s="54"/>
      <c r="K14" s="55"/>
    </row>
    <row r="15" spans="1:11" ht="18" customHeight="1">
      <c r="B15" s="81" t="s">
        <v>292</v>
      </c>
      <c r="C15" s="56"/>
      <c r="D15" s="148">
        <v>2355</v>
      </c>
      <c r="E15" s="148">
        <f t="shared" ref="E15:E73" si="0">D15/2+15</f>
        <v>1192.5</v>
      </c>
      <c r="F15" s="54"/>
      <c r="G15" s="54"/>
      <c r="H15" s="256">
        <f t="shared" ref="H15:H76" si="1">(F15*D15+G15*E15)+((I15*D15+J15*E15))</f>
        <v>0</v>
      </c>
      <c r="I15" s="54"/>
      <c r="J15" s="54"/>
      <c r="K15" s="55"/>
    </row>
    <row r="16" spans="1:11" ht="18.75" customHeight="1">
      <c r="B16" s="81" t="s">
        <v>70</v>
      </c>
      <c r="C16" s="56"/>
      <c r="D16" s="148">
        <v>2336</v>
      </c>
      <c r="E16" s="148">
        <f t="shared" si="0"/>
        <v>1183</v>
      </c>
      <c r="F16" s="54"/>
      <c r="G16" s="54"/>
      <c r="H16" s="256">
        <f t="shared" si="1"/>
        <v>0</v>
      </c>
      <c r="I16" s="54"/>
      <c r="J16" s="54"/>
      <c r="K16" s="55"/>
    </row>
    <row r="17" spans="2:11" ht="16.5" customHeight="1">
      <c r="B17" s="57" t="s">
        <v>68</v>
      </c>
      <c r="C17" s="56"/>
      <c r="D17" s="148">
        <v>2276</v>
      </c>
      <c r="E17" s="148">
        <f t="shared" si="0"/>
        <v>1153</v>
      </c>
      <c r="F17" s="54"/>
      <c r="G17" s="54"/>
      <c r="H17" s="256">
        <f t="shared" si="1"/>
        <v>0</v>
      </c>
      <c r="I17" s="54"/>
      <c r="J17" s="54"/>
      <c r="K17" s="55"/>
    </row>
    <row r="18" spans="2:11" ht="18.75" customHeight="1">
      <c r="B18" s="81" t="s">
        <v>72</v>
      </c>
      <c r="C18" s="58"/>
      <c r="D18" s="148">
        <v>2316</v>
      </c>
      <c r="E18" s="148">
        <f t="shared" si="0"/>
        <v>1173</v>
      </c>
      <c r="F18" s="54"/>
      <c r="G18" s="54"/>
      <c r="H18" s="256">
        <f t="shared" si="1"/>
        <v>0</v>
      </c>
      <c r="I18" s="54"/>
      <c r="J18" s="54"/>
      <c r="K18" s="55"/>
    </row>
    <row r="19" spans="2:11" ht="18" customHeight="1">
      <c r="B19" s="57" t="s">
        <v>73</v>
      </c>
      <c r="C19" s="58"/>
      <c r="D19" s="148">
        <v>2289</v>
      </c>
      <c r="E19" s="148">
        <f t="shared" si="0"/>
        <v>1159.5</v>
      </c>
      <c r="F19" s="54"/>
      <c r="G19" s="54"/>
      <c r="H19" s="256">
        <f t="shared" si="1"/>
        <v>0</v>
      </c>
      <c r="I19" s="54"/>
      <c r="J19" s="54"/>
      <c r="K19" s="55"/>
    </row>
    <row r="20" spans="2:11" ht="17.25" customHeight="1">
      <c r="B20" s="57" t="s">
        <v>69</v>
      </c>
      <c r="C20" s="56"/>
      <c r="D20" s="148">
        <v>2251</v>
      </c>
      <c r="E20" s="148">
        <f t="shared" si="0"/>
        <v>1140.5</v>
      </c>
      <c r="F20" s="54"/>
      <c r="G20" s="54"/>
      <c r="H20" s="256">
        <f t="shared" si="1"/>
        <v>0</v>
      </c>
      <c r="I20" s="54"/>
      <c r="J20" s="54"/>
      <c r="K20" s="55"/>
    </row>
    <row r="21" spans="2:11" ht="15.75" customHeight="1">
      <c r="B21" s="57" t="s">
        <v>71</v>
      </c>
      <c r="C21" s="56"/>
      <c r="D21" s="148">
        <v>2198</v>
      </c>
      <c r="E21" s="148">
        <f t="shared" si="0"/>
        <v>1114</v>
      </c>
      <c r="F21" s="54"/>
      <c r="G21" s="54"/>
      <c r="H21" s="256">
        <f t="shared" si="1"/>
        <v>0</v>
      </c>
      <c r="I21" s="54"/>
      <c r="J21" s="54"/>
      <c r="K21" s="55"/>
    </row>
    <row r="22" spans="2:11" ht="15.75" customHeight="1">
      <c r="B22" s="57" t="s">
        <v>193</v>
      </c>
      <c r="C22" s="56"/>
      <c r="D22" s="148">
        <v>2356</v>
      </c>
      <c r="E22" s="148">
        <f t="shared" si="0"/>
        <v>1193</v>
      </c>
      <c r="F22" s="54"/>
      <c r="G22" s="54"/>
      <c r="H22" s="256">
        <f t="shared" si="1"/>
        <v>0</v>
      </c>
      <c r="I22" s="54"/>
      <c r="J22" s="54"/>
      <c r="K22" s="55"/>
    </row>
    <row r="23" spans="2:11" ht="18.600000000000001" customHeight="1">
      <c r="B23" s="9" t="s">
        <v>84</v>
      </c>
      <c r="E23" s="148"/>
      <c r="F23" s="20"/>
      <c r="G23" s="20"/>
      <c r="H23" s="257"/>
      <c r="I23" s="21"/>
    </row>
    <row r="24" spans="2:11" ht="18" customHeight="1">
      <c r="B24" s="57" t="s">
        <v>298</v>
      </c>
      <c r="C24" s="58"/>
      <c r="D24" s="148">
        <v>2253</v>
      </c>
      <c r="E24" s="148">
        <f>D24/2+20</f>
        <v>1146.5</v>
      </c>
      <c r="F24" s="54"/>
      <c r="G24" s="54"/>
      <c r="H24" s="256">
        <f t="shared" si="1"/>
        <v>0</v>
      </c>
      <c r="I24" s="54"/>
      <c r="J24" s="54"/>
      <c r="K24" s="55"/>
    </row>
    <row r="25" spans="2:11" ht="18" customHeight="1">
      <c r="B25" s="57" t="s">
        <v>75</v>
      </c>
      <c r="C25" s="58"/>
      <c r="D25" s="148">
        <v>2247</v>
      </c>
      <c r="E25" s="148">
        <f t="shared" ref="E25:E32" si="2">D25/2+20</f>
        <v>1143.5</v>
      </c>
      <c r="F25" s="54"/>
      <c r="G25" s="54"/>
      <c r="H25" s="256">
        <f t="shared" si="1"/>
        <v>0</v>
      </c>
      <c r="I25" s="54"/>
      <c r="J25" s="54"/>
      <c r="K25" s="55"/>
    </row>
    <row r="26" spans="2:11" ht="18" customHeight="1">
      <c r="B26" s="81" t="s">
        <v>76</v>
      </c>
      <c r="C26" s="58"/>
      <c r="D26" s="148">
        <v>2237</v>
      </c>
      <c r="E26" s="148">
        <f t="shared" si="2"/>
        <v>1138.5</v>
      </c>
      <c r="F26" s="54"/>
      <c r="G26" s="54"/>
      <c r="H26" s="256">
        <f t="shared" si="1"/>
        <v>0</v>
      </c>
      <c r="I26" s="54"/>
      <c r="J26" s="54"/>
      <c r="K26" s="55"/>
    </row>
    <row r="27" spans="2:11" ht="18" customHeight="1">
      <c r="B27" s="81" t="s">
        <v>77</v>
      </c>
      <c r="C27" s="58"/>
      <c r="D27" s="148">
        <v>2263</v>
      </c>
      <c r="E27" s="148">
        <f t="shared" si="2"/>
        <v>1151.5</v>
      </c>
      <c r="F27" s="54"/>
      <c r="G27" s="54"/>
      <c r="H27" s="256">
        <f t="shared" si="1"/>
        <v>0</v>
      </c>
      <c r="I27" s="54"/>
      <c r="J27" s="54"/>
      <c r="K27" s="55"/>
    </row>
    <row r="28" spans="2:11" ht="18" customHeight="1">
      <c r="B28" s="57" t="s">
        <v>78</v>
      </c>
      <c r="C28" s="58"/>
      <c r="D28" s="148">
        <v>2237</v>
      </c>
      <c r="E28" s="148">
        <f t="shared" si="2"/>
        <v>1138.5</v>
      </c>
      <c r="F28" s="54"/>
      <c r="G28" s="54"/>
      <c r="H28" s="256">
        <f t="shared" si="1"/>
        <v>0</v>
      </c>
      <c r="I28" s="54"/>
      <c r="J28" s="54"/>
      <c r="K28" s="55"/>
    </row>
    <row r="29" spans="2:11" ht="18" customHeight="1">
      <c r="B29" s="57" t="s">
        <v>79</v>
      </c>
      <c r="C29" s="58"/>
      <c r="D29" s="148">
        <v>2250</v>
      </c>
      <c r="E29" s="148">
        <f t="shared" si="2"/>
        <v>1145</v>
      </c>
      <c r="F29" s="54"/>
      <c r="G29" s="54"/>
      <c r="H29" s="256">
        <f t="shared" si="1"/>
        <v>0</v>
      </c>
      <c r="I29" s="54"/>
      <c r="J29" s="54"/>
      <c r="K29" s="55"/>
    </row>
    <row r="30" spans="2:11" ht="18" customHeight="1">
      <c r="B30" s="57" t="s">
        <v>80</v>
      </c>
      <c r="C30" s="58"/>
      <c r="D30" s="148">
        <v>2263</v>
      </c>
      <c r="E30" s="148">
        <f t="shared" si="2"/>
        <v>1151.5</v>
      </c>
      <c r="F30" s="54"/>
      <c r="G30" s="54"/>
      <c r="H30" s="256">
        <f t="shared" si="1"/>
        <v>0</v>
      </c>
      <c r="I30" s="54"/>
      <c r="J30" s="54"/>
      <c r="K30" s="55"/>
    </row>
    <row r="31" spans="2:11" ht="18" customHeight="1">
      <c r="B31" s="57" t="s">
        <v>82</v>
      </c>
      <c r="C31" s="58"/>
      <c r="D31" s="148">
        <v>2198</v>
      </c>
      <c r="E31" s="148">
        <f t="shared" si="2"/>
        <v>1119</v>
      </c>
      <c r="F31" s="54"/>
      <c r="G31" s="54"/>
      <c r="H31" s="256">
        <f t="shared" si="1"/>
        <v>0</v>
      </c>
      <c r="I31" s="54"/>
      <c r="J31" s="54"/>
      <c r="K31" s="55"/>
    </row>
    <row r="32" spans="2:11" ht="18" customHeight="1">
      <c r="B32" s="57" t="s">
        <v>81</v>
      </c>
      <c r="C32" s="58"/>
      <c r="D32" s="139">
        <v>2198</v>
      </c>
      <c r="E32" s="148">
        <f t="shared" si="2"/>
        <v>1119</v>
      </c>
      <c r="F32" s="54"/>
      <c r="G32" s="54"/>
      <c r="H32" s="256">
        <f t="shared" si="1"/>
        <v>0</v>
      </c>
      <c r="I32" s="54"/>
      <c r="J32" s="54"/>
      <c r="K32" s="55"/>
    </row>
    <row r="33" spans="2:11" ht="18" customHeight="1">
      <c r="B33" s="9" t="s">
        <v>38</v>
      </c>
      <c r="C33" s="9"/>
      <c r="D33" s="9"/>
      <c r="E33" s="148"/>
      <c r="F33" s="20"/>
      <c r="G33" s="20"/>
      <c r="H33" s="257"/>
      <c r="I33" s="21"/>
    </row>
    <row r="34" spans="2:11" ht="17.25" customHeight="1">
      <c r="B34" s="57" t="s">
        <v>86</v>
      </c>
      <c r="C34" s="59"/>
      <c r="D34" s="139">
        <v>4325</v>
      </c>
      <c r="E34" s="148">
        <f t="shared" si="0"/>
        <v>2177.5</v>
      </c>
      <c r="F34" s="54"/>
      <c r="G34" s="54"/>
      <c r="H34" s="256">
        <f t="shared" si="1"/>
        <v>0</v>
      </c>
      <c r="I34" s="54"/>
      <c r="J34" s="54"/>
      <c r="K34" s="55"/>
    </row>
    <row r="35" spans="2:11">
      <c r="B35" s="57" t="s">
        <v>28</v>
      </c>
      <c r="C35" s="60"/>
      <c r="D35" s="139">
        <v>16590</v>
      </c>
      <c r="E35" s="148">
        <f t="shared" si="0"/>
        <v>8310</v>
      </c>
      <c r="F35" s="54"/>
      <c r="G35" s="54"/>
      <c r="H35" s="256">
        <f t="shared" si="1"/>
        <v>0</v>
      </c>
      <c r="I35" s="54"/>
      <c r="J35" s="54"/>
      <c r="K35" s="55"/>
    </row>
    <row r="36" spans="2:11" ht="17.25" hidden="1" customHeight="1">
      <c r="B36" s="81" t="s">
        <v>204</v>
      </c>
      <c r="C36" s="60"/>
      <c r="D36" s="139"/>
      <c r="E36" s="148">
        <f t="shared" si="0"/>
        <v>15</v>
      </c>
      <c r="F36" s="54"/>
      <c r="G36" s="54"/>
      <c r="H36" s="256">
        <f t="shared" si="1"/>
        <v>0</v>
      </c>
      <c r="I36" s="54"/>
      <c r="J36" s="54"/>
      <c r="K36" s="55"/>
    </row>
    <row r="37" spans="2:11" ht="17.25" hidden="1" customHeight="1">
      <c r="B37" s="57" t="s">
        <v>203</v>
      </c>
      <c r="C37" s="61"/>
      <c r="D37" s="139"/>
      <c r="E37" s="148">
        <f t="shared" si="0"/>
        <v>15</v>
      </c>
      <c r="F37" s="54"/>
      <c r="G37" s="54"/>
      <c r="H37" s="256">
        <f t="shared" si="1"/>
        <v>0</v>
      </c>
      <c r="I37" s="54"/>
      <c r="J37" s="54"/>
      <c r="K37" s="55"/>
    </row>
    <row r="38" spans="2:11" ht="16.5" hidden="1" customHeight="1">
      <c r="B38" s="81" t="s">
        <v>416</v>
      </c>
      <c r="C38" s="61"/>
      <c r="D38" s="139">
        <v>7500</v>
      </c>
      <c r="E38" s="148">
        <f t="shared" si="0"/>
        <v>3765</v>
      </c>
      <c r="F38" s="54"/>
      <c r="G38" s="54"/>
      <c r="H38" s="256">
        <f t="shared" si="1"/>
        <v>0</v>
      </c>
      <c r="I38" s="54"/>
      <c r="J38" s="54"/>
      <c r="K38" s="55"/>
    </row>
    <row r="39" spans="2:11" ht="18.75" hidden="1" customHeight="1">
      <c r="B39" s="81" t="s">
        <v>354</v>
      </c>
      <c r="C39" s="61"/>
      <c r="D39" s="139">
        <v>4697</v>
      </c>
      <c r="E39" s="148">
        <f t="shared" si="0"/>
        <v>2363.5</v>
      </c>
      <c r="F39" s="54"/>
      <c r="G39" s="54"/>
      <c r="H39" s="256">
        <f t="shared" si="1"/>
        <v>0</v>
      </c>
      <c r="I39" s="54"/>
      <c r="J39" s="54"/>
      <c r="K39" s="55"/>
    </row>
    <row r="40" spans="2:11" ht="18.75" hidden="1" customHeight="1">
      <c r="B40" s="57" t="s">
        <v>356</v>
      </c>
      <c r="C40" s="60"/>
      <c r="D40" s="139">
        <v>20890</v>
      </c>
      <c r="E40" s="148">
        <f t="shared" si="0"/>
        <v>10460</v>
      </c>
      <c r="F40" s="54"/>
      <c r="G40" s="54"/>
      <c r="H40" s="256">
        <f t="shared" si="1"/>
        <v>0</v>
      </c>
      <c r="I40" s="54"/>
      <c r="J40" s="54"/>
      <c r="K40" s="55"/>
    </row>
    <row r="41" spans="2:11" hidden="1">
      <c r="B41" s="57" t="s">
        <v>209</v>
      </c>
      <c r="C41" s="60"/>
      <c r="D41" s="139"/>
      <c r="E41" s="148">
        <f t="shared" si="0"/>
        <v>15</v>
      </c>
      <c r="F41" s="54"/>
      <c r="G41" s="54"/>
      <c r="H41" s="256">
        <f t="shared" si="1"/>
        <v>0</v>
      </c>
      <c r="I41" s="54"/>
      <c r="J41" s="54"/>
      <c r="K41" s="55"/>
    </row>
    <row r="42" spans="2:11" ht="18.75" hidden="1" customHeight="1">
      <c r="B42" s="57" t="s">
        <v>171</v>
      </c>
      <c r="C42" s="60"/>
      <c r="D42" s="139"/>
      <c r="E42" s="148">
        <f t="shared" si="0"/>
        <v>15</v>
      </c>
      <c r="F42" s="54"/>
      <c r="G42" s="54"/>
      <c r="H42" s="256">
        <f t="shared" si="1"/>
        <v>0</v>
      </c>
      <c r="I42" s="54"/>
      <c r="J42" s="54"/>
      <c r="K42" s="55"/>
    </row>
    <row r="43" spans="2:11" ht="18.75" customHeight="1">
      <c r="B43" s="57" t="s">
        <v>112</v>
      </c>
      <c r="C43" s="60"/>
      <c r="D43" s="139">
        <v>5306</v>
      </c>
      <c r="E43" s="148">
        <f t="shared" si="0"/>
        <v>2668</v>
      </c>
      <c r="F43" s="54"/>
      <c r="G43" s="54"/>
      <c r="H43" s="256">
        <f t="shared" si="1"/>
        <v>0</v>
      </c>
      <c r="I43" s="54"/>
      <c r="J43" s="54"/>
      <c r="K43" s="55"/>
    </row>
    <row r="44" spans="2:11">
      <c r="B44" s="9" t="s">
        <v>34</v>
      </c>
      <c r="D44" s="53"/>
      <c r="E44" s="148"/>
      <c r="F44" s="20"/>
      <c r="G44" s="20"/>
      <c r="H44" s="257"/>
      <c r="I44" s="21"/>
    </row>
    <row r="45" spans="2:11" ht="15.75" customHeight="1">
      <c r="B45" s="81" t="s">
        <v>254</v>
      </c>
      <c r="C45" s="61"/>
      <c r="D45" s="148">
        <v>2472</v>
      </c>
      <c r="E45" s="148">
        <f t="shared" si="0"/>
        <v>1251</v>
      </c>
      <c r="F45" s="54"/>
      <c r="G45" s="54"/>
      <c r="H45" s="256">
        <f t="shared" si="1"/>
        <v>0</v>
      </c>
      <c r="I45" s="54"/>
      <c r="J45" s="54"/>
      <c r="K45" s="55"/>
    </row>
    <row r="46" spans="2:11">
      <c r="B46" s="57" t="s">
        <v>190</v>
      </c>
      <c r="C46" s="62"/>
      <c r="D46" s="148">
        <v>2318</v>
      </c>
      <c r="E46" s="148">
        <f t="shared" si="0"/>
        <v>1174</v>
      </c>
      <c r="F46" s="54"/>
      <c r="G46" s="54"/>
      <c r="H46" s="256">
        <f t="shared" si="1"/>
        <v>0</v>
      </c>
      <c r="I46" s="54"/>
      <c r="J46" s="54"/>
      <c r="K46" s="55"/>
    </row>
    <row r="47" spans="2:11" hidden="1">
      <c r="B47" s="57" t="s">
        <v>363</v>
      </c>
      <c r="C47" s="62"/>
      <c r="D47" s="148">
        <v>1877</v>
      </c>
      <c r="E47" s="148">
        <f t="shared" si="0"/>
        <v>953.5</v>
      </c>
      <c r="F47" s="54"/>
      <c r="G47" s="54"/>
      <c r="H47" s="256">
        <f t="shared" si="1"/>
        <v>0</v>
      </c>
      <c r="I47" s="54"/>
      <c r="J47" s="54"/>
      <c r="K47" s="55"/>
    </row>
    <row r="48" spans="2:11" hidden="1">
      <c r="B48" s="57" t="s">
        <v>352</v>
      </c>
      <c r="C48" s="62"/>
      <c r="D48" s="148">
        <v>1471</v>
      </c>
      <c r="E48" s="148">
        <f t="shared" si="0"/>
        <v>750.5</v>
      </c>
      <c r="F48" s="54"/>
      <c r="G48" s="54"/>
      <c r="H48" s="256">
        <f t="shared" si="1"/>
        <v>0</v>
      </c>
      <c r="I48" s="54"/>
      <c r="J48" s="54"/>
      <c r="K48" s="55"/>
    </row>
    <row r="49" spans="2:11">
      <c r="B49" s="81" t="s">
        <v>246</v>
      </c>
      <c r="C49" s="61"/>
      <c r="D49" s="148">
        <v>2301</v>
      </c>
      <c r="E49" s="148">
        <f t="shared" si="0"/>
        <v>1165.5</v>
      </c>
      <c r="F49" s="54"/>
      <c r="G49" s="54"/>
      <c r="H49" s="256">
        <f t="shared" si="1"/>
        <v>0</v>
      </c>
      <c r="I49" s="54"/>
      <c r="J49" s="54"/>
      <c r="K49" s="55"/>
    </row>
    <row r="50" spans="2:11" ht="15.75" hidden="1" customHeight="1">
      <c r="B50" s="147" t="s">
        <v>248</v>
      </c>
      <c r="C50" s="61"/>
      <c r="D50" s="139">
        <v>1534.193851219512</v>
      </c>
      <c r="E50" s="148">
        <f t="shared" si="0"/>
        <v>782.096925609756</v>
      </c>
      <c r="F50" s="54"/>
      <c r="G50" s="54"/>
      <c r="H50" s="256">
        <f t="shared" si="1"/>
        <v>0</v>
      </c>
      <c r="I50" s="54"/>
      <c r="J50" s="54"/>
      <c r="K50" s="55"/>
    </row>
    <row r="51" spans="2:11" hidden="1">
      <c r="B51" s="57" t="s">
        <v>302</v>
      </c>
      <c r="C51" s="62"/>
      <c r="D51" s="139">
        <v>0</v>
      </c>
      <c r="E51" s="148">
        <v>0</v>
      </c>
      <c r="F51" s="54"/>
      <c r="G51" s="54"/>
      <c r="H51" s="256">
        <f t="shared" si="1"/>
        <v>0</v>
      </c>
      <c r="I51" s="54"/>
      <c r="J51" s="54"/>
      <c r="K51" s="55"/>
    </row>
    <row r="52" spans="2:11" hidden="1">
      <c r="B52" s="57" t="s">
        <v>329</v>
      </c>
      <c r="C52" s="63"/>
      <c r="D52" s="139">
        <v>1603</v>
      </c>
      <c r="E52" s="148">
        <f t="shared" si="0"/>
        <v>816.5</v>
      </c>
      <c r="F52" s="54"/>
      <c r="G52" s="54"/>
      <c r="H52" s="256">
        <f t="shared" si="1"/>
        <v>0</v>
      </c>
      <c r="I52" s="54"/>
      <c r="J52" s="54"/>
      <c r="K52" s="55"/>
    </row>
    <row r="53" spans="2:11">
      <c r="B53" s="81" t="s">
        <v>90</v>
      </c>
      <c r="C53" s="62"/>
      <c r="D53" s="148">
        <v>2249</v>
      </c>
      <c r="E53" s="148">
        <f t="shared" si="0"/>
        <v>1139.5</v>
      </c>
      <c r="F53" s="54"/>
      <c r="G53" s="54"/>
      <c r="H53" s="256">
        <f t="shared" si="1"/>
        <v>0</v>
      </c>
      <c r="I53" s="54"/>
      <c r="J53" s="54"/>
      <c r="K53" s="55"/>
    </row>
    <row r="54" spans="2:11" ht="30" hidden="1" customHeight="1">
      <c r="B54" s="81" t="s">
        <v>236</v>
      </c>
      <c r="C54" s="62"/>
      <c r="D54" s="148">
        <v>1744.5597048780487</v>
      </c>
      <c r="E54" s="148">
        <f t="shared" si="0"/>
        <v>887.27985243902435</v>
      </c>
      <c r="F54" s="54"/>
      <c r="G54" s="54"/>
      <c r="H54" s="256">
        <f t="shared" si="1"/>
        <v>0</v>
      </c>
      <c r="I54" s="54"/>
      <c r="J54" s="54"/>
      <c r="K54" s="55"/>
    </row>
    <row r="55" spans="2:11">
      <c r="B55" s="81" t="s">
        <v>24</v>
      </c>
      <c r="C55" s="61"/>
      <c r="D55" s="148">
        <v>2551</v>
      </c>
      <c r="E55" s="148">
        <f t="shared" si="0"/>
        <v>1290.5</v>
      </c>
      <c r="F55" s="54"/>
      <c r="G55" s="54"/>
      <c r="H55" s="256">
        <f t="shared" si="1"/>
        <v>0</v>
      </c>
      <c r="I55" s="54"/>
      <c r="J55" s="54"/>
      <c r="K55" s="55"/>
    </row>
    <row r="56" spans="2:11" hidden="1">
      <c r="B56" s="81" t="s">
        <v>366</v>
      </c>
      <c r="C56" s="61"/>
      <c r="D56" s="148">
        <v>2036</v>
      </c>
      <c r="E56" s="148">
        <f t="shared" si="0"/>
        <v>1033</v>
      </c>
      <c r="F56" s="54"/>
      <c r="G56" s="54"/>
      <c r="H56" s="256">
        <f t="shared" si="1"/>
        <v>0</v>
      </c>
      <c r="I56" s="54"/>
      <c r="J56" s="54"/>
      <c r="K56" s="55"/>
    </row>
    <row r="57" spans="2:11">
      <c r="B57" s="64" t="s">
        <v>234</v>
      </c>
      <c r="C57" s="61"/>
      <c r="D57" s="148">
        <v>2362</v>
      </c>
      <c r="E57" s="148">
        <f t="shared" si="0"/>
        <v>1196</v>
      </c>
      <c r="F57" s="54"/>
      <c r="G57" s="54"/>
      <c r="H57" s="256">
        <f t="shared" si="1"/>
        <v>0</v>
      </c>
      <c r="I57" s="54"/>
      <c r="J57" s="54"/>
      <c r="K57" s="55"/>
    </row>
    <row r="58" spans="2:11">
      <c r="B58" s="57" t="s">
        <v>62</v>
      </c>
      <c r="C58" s="61"/>
      <c r="D58" s="148">
        <v>2930</v>
      </c>
      <c r="E58" s="148">
        <f t="shared" si="0"/>
        <v>1480</v>
      </c>
      <c r="F58" s="54"/>
      <c r="G58" s="54"/>
      <c r="H58" s="256">
        <f t="shared" si="1"/>
        <v>0</v>
      </c>
      <c r="I58" s="54"/>
      <c r="J58" s="54"/>
      <c r="K58" s="55"/>
    </row>
    <row r="59" spans="2:11">
      <c r="B59" s="64" t="s">
        <v>181</v>
      </c>
      <c r="C59" s="61"/>
      <c r="D59" s="148">
        <v>2913</v>
      </c>
      <c r="E59" s="148">
        <f t="shared" si="0"/>
        <v>1471.5</v>
      </c>
      <c r="F59" s="54"/>
      <c r="G59" s="54"/>
      <c r="H59" s="256">
        <f t="shared" si="1"/>
        <v>0</v>
      </c>
      <c r="I59" s="54"/>
      <c r="J59" s="54"/>
      <c r="K59" s="55"/>
    </row>
    <row r="60" spans="2:11" ht="60" hidden="1" customHeight="1">
      <c r="B60" s="57" t="s">
        <v>179</v>
      </c>
      <c r="C60" s="63"/>
      <c r="D60" s="139">
        <v>0</v>
      </c>
      <c r="E60" s="148">
        <f t="shared" si="0"/>
        <v>15</v>
      </c>
      <c r="F60" s="54"/>
      <c r="G60" s="54"/>
      <c r="H60" s="256">
        <f t="shared" si="1"/>
        <v>0</v>
      </c>
      <c r="I60" s="54"/>
      <c r="J60" s="54"/>
      <c r="K60" s="55"/>
    </row>
    <row r="61" spans="2:11" ht="30" hidden="1" customHeight="1">
      <c r="B61" s="57" t="s">
        <v>231</v>
      </c>
      <c r="C61" s="63"/>
      <c r="D61" s="139">
        <v>0</v>
      </c>
      <c r="E61" s="148">
        <f t="shared" si="0"/>
        <v>15</v>
      </c>
      <c r="F61" s="54"/>
      <c r="G61" s="54"/>
      <c r="H61" s="256">
        <f t="shared" si="1"/>
        <v>0</v>
      </c>
      <c r="I61" s="54"/>
      <c r="J61" s="54"/>
      <c r="K61" s="55"/>
    </row>
    <row r="62" spans="2:11">
      <c r="B62" s="81" t="s">
        <v>25</v>
      </c>
      <c r="C62" s="61"/>
      <c r="D62" s="139">
        <v>2527</v>
      </c>
      <c r="E62" s="148">
        <f t="shared" si="0"/>
        <v>1278.5</v>
      </c>
      <c r="F62" s="54"/>
      <c r="G62" s="54"/>
      <c r="H62" s="256">
        <f t="shared" si="1"/>
        <v>0</v>
      </c>
      <c r="I62" s="54"/>
      <c r="J62" s="54"/>
      <c r="K62" s="55"/>
    </row>
    <row r="63" spans="2:11">
      <c r="B63" s="57" t="s">
        <v>85</v>
      </c>
      <c r="C63" s="62"/>
      <c r="D63" s="139">
        <v>2205</v>
      </c>
      <c r="E63" s="148">
        <f t="shared" si="0"/>
        <v>1117.5</v>
      </c>
      <c r="F63" s="54"/>
      <c r="G63" s="54"/>
      <c r="H63" s="256">
        <f t="shared" si="1"/>
        <v>0</v>
      </c>
      <c r="I63" s="54"/>
      <c r="J63" s="54"/>
      <c r="K63" s="55"/>
    </row>
    <row r="64" spans="2:11" hidden="1">
      <c r="B64" s="57" t="s">
        <v>369</v>
      </c>
      <c r="C64" s="65"/>
      <c r="D64" s="139">
        <v>2400</v>
      </c>
      <c r="E64" s="148">
        <f t="shared" si="0"/>
        <v>1215</v>
      </c>
      <c r="F64" s="54"/>
      <c r="G64" s="54"/>
      <c r="H64" s="256">
        <f t="shared" si="1"/>
        <v>0</v>
      </c>
      <c r="I64" s="54"/>
      <c r="J64" s="54"/>
      <c r="K64" s="55"/>
    </row>
    <row r="65" spans="2:11">
      <c r="B65" s="57" t="s">
        <v>26</v>
      </c>
      <c r="C65" s="65"/>
      <c r="D65" s="139">
        <v>2930</v>
      </c>
      <c r="E65" s="148">
        <f t="shared" si="0"/>
        <v>1480</v>
      </c>
      <c r="F65" s="54"/>
      <c r="G65" s="54"/>
      <c r="H65" s="256">
        <f t="shared" si="1"/>
        <v>0</v>
      </c>
      <c r="I65" s="54"/>
      <c r="J65" s="54"/>
      <c r="K65" s="55"/>
    </row>
    <row r="66" spans="2:11" hidden="1">
      <c r="B66" s="57" t="s">
        <v>367</v>
      </c>
      <c r="C66" s="65"/>
      <c r="D66" s="139">
        <v>1929</v>
      </c>
      <c r="E66" s="148">
        <f t="shared" si="0"/>
        <v>979.5</v>
      </c>
      <c r="F66" s="54"/>
      <c r="G66" s="54"/>
      <c r="H66" s="256">
        <f t="shared" si="1"/>
        <v>0</v>
      </c>
      <c r="I66" s="54"/>
      <c r="J66" s="54"/>
      <c r="K66" s="55"/>
    </row>
    <row r="67" spans="2:11">
      <c r="B67" s="57" t="s">
        <v>96</v>
      </c>
      <c r="C67" s="63"/>
      <c r="D67" s="139">
        <v>2422</v>
      </c>
      <c r="E67" s="148">
        <f t="shared" si="0"/>
        <v>1226</v>
      </c>
      <c r="F67" s="54"/>
      <c r="G67" s="54"/>
      <c r="H67" s="256">
        <f t="shared" si="1"/>
        <v>0</v>
      </c>
      <c r="I67" s="54"/>
      <c r="J67" s="54"/>
      <c r="K67" s="55"/>
    </row>
    <row r="68" spans="2:11" ht="60" hidden="1" customHeight="1">
      <c r="B68" s="64" t="s">
        <v>199</v>
      </c>
      <c r="C68" s="61"/>
      <c r="D68" s="139">
        <v>0</v>
      </c>
      <c r="E68" s="148">
        <f t="shared" si="0"/>
        <v>15</v>
      </c>
      <c r="F68" s="54"/>
      <c r="G68" s="54"/>
      <c r="H68" s="256">
        <f t="shared" si="1"/>
        <v>0</v>
      </c>
      <c r="I68" s="54"/>
      <c r="J68" s="54"/>
      <c r="K68" s="55"/>
    </row>
    <row r="69" spans="2:11">
      <c r="B69" s="81" t="s">
        <v>0</v>
      </c>
      <c r="C69" s="61"/>
      <c r="D69" s="139">
        <v>2576</v>
      </c>
      <c r="E69" s="148">
        <f t="shared" si="0"/>
        <v>1303</v>
      </c>
      <c r="F69" s="54"/>
      <c r="G69" s="54"/>
      <c r="H69" s="256">
        <f t="shared" si="1"/>
        <v>0</v>
      </c>
      <c r="I69" s="54"/>
      <c r="J69" s="54"/>
      <c r="K69" s="55"/>
    </row>
    <row r="70" spans="2:11" ht="30" hidden="1" customHeight="1">
      <c r="B70" s="81" t="s">
        <v>237</v>
      </c>
      <c r="C70" s="61"/>
      <c r="D70" s="139">
        <v>1639.3767780487804</v>
      </c>
      <c r="E70" s="148">
        <f t="shared" si="0"/>
        <v>834.68838902439018</v>
      </c>
      <c r="F70" s="54"/>
      <c r="G70" s="54"/>
      <c r="H70" s="256">
        <f t="shared" si="1"/>
        <v>0</v>
      </c>
      <c r="I70" s="54"/>
      <c r="J70" s="54"/>
      <c r="K70" s="55"/>
    </row>
    <row r="71" spans="2:11">
      <c r="B71" s="81" t="s">
        <v>238</v>
      </c>
      <c r="C71" s="61"/>
      <c r="D71" s="139">
        <v>2685</v>
      </c>
      <c r="E71" s="148">
        <f t="shared" si="0"/>
        <v>1357.5</v>
      </c>
      <c r="F71" s="54"/>
      <c r="G71" s="54"/>
      <c r="H71" s="256">
        <f t="shared" si="1"/>
        <v>0</v>
      </c>
      <c r="I71" s="54"/>
      <c r="J71" s="54"/>
      <c r="K71" s="55"/>
    </row>
    <row r="72" spans="2:11">
      <c r="B72" s="81" t="s">
        <v>239</v>
      </c>
      <c r="C72" s="61"/>
      <c r="D72" s="139">
        <v>2590</v>
      </c>
      <c r="E72" s="148">
        <f t="shared" si="0"/>
        <v>1310</v>
      </c>
      <c r="F72" s="54"/>
      <c r="G72" s="54"/>
      <c r="H72" s="256">
        <f t="shared" si="1"/>
        <v>0</v>
      </c>
      <c r="I72" s="54"/>
      <c r="J72" s="54"/>
      <c r="K72" s="55"/>
    </row>
    <row r="73" spans="2:11">
      <c r="B73" s="81" t="s">
        <v>252</v>
      </c>
      <c r="C73" s="61"/>
      <c r="D73" s="139">
        <v>2608</v>
      </c>
      <c r="E73" s="148">
        <f t="shared" si="0"/>
        <v>1319</v>
      </c>
      <c r="F73" s="54"/>
      <c r="G73" s="54"/>
      <c r="H73" s="256">
        <f t="shared" si="1"/>
        <v>0</v>
      </c>
      <c r="I73" s="54"/>
      <c r="J73" s="54"/>
      <c r="K73" s="55"/>
    </row>
    <row r="74" spans="2:11" hidden="1">
      <c r="B74" s="81" t="s">
        <v>439</v>
      </c>
      <c r="C74" s="63"/>
      <c r="D74" s="139">
        <v>2980</v>
      </c>
      <c r="E74" s="148">
        <f t="shared" ref="E74:E76" si="3">D74/2+15</f>
        <v>1505</v>
      </c>
      <c r="F74" s="54"/>
      <c r="G74" s="54"/>
      <c r="H74" s="256">
        <f t="shared" si="1"/>
        <v>0</v>
      </c>
      <c r="I74" s="54"/>
      <c r="J74" s="54"/>
      <c r="K74" s="55"/>
    </row>
    <row r="75" spans="2:11" ht="18" customHeight="1">
      <c r="B75" s="57" t="s">
        <v>435</v>
      </c>
      <c r="C75" s="62"/>
      <c r="D75" s="139">
        <v>2560</v>
      </c>
      <c r="E75" s="148">
        <f t="shared" si="3"/>
        <v>1295</v>
      </c>
      <c r="F75" s="54"/>
      <c r="G75" s="54"/>
      <c r="H75" s="256">
        <f t="shared" si="1"/>
        <v>0</v>
      </c>
      <c r="I75" s="54"/>
      <c r="J75" s="54"/>
      <c r="K75" s="55"/>
    </row>
    <row r="76" spans="2:11" ht="17.25" customHeight="1">
      <c r="B76" s="66" t="s">
        <v>408</v>
      </c>
      <c r="C76" s="61"/>
      <c r="D76" s="139">
        <v>2980</v>
      </c>
      <c r="E76" s="148">
        <f t="shared" si="3"/>
        <v>1505</v>
      </c>
      <c r="F76" s="54"/>
      <c r="G76" s="54"/>
      <c r="H76" s="256">
        <f t="shared" si="1"/>
        <v>0</v>
      </c>
      <c r="I76" s="54"/>
      <c r="J76" s="54"/>
      <c r="K76" s="55"/>
    </row>
    <row r="77" spans="2:11">
      <c r="B77" s="81" t="s">
        <v>372</v>
      </c>
      <c r="C77" s="61"/>
      <c r="D77" s="139">
        <v>3414</v>
      </c>
      <c r="E77" s="148">
        <f t="shared" ref="E77:E94" si="4">D77/2+15</f>
        <v>1722</v>
      </c>
      <c r="F77" s="54"/>
      <c r="G77" s="54"/>
      <c r="H77" s="256">
        <f t="shared" ref="H77:H94" si="5">(F77*D77+G77*E77)+((I77*D77+J77*E77))</f>
        <v>0</v>
      </c>
      <c r="I77" s="54"/>
      <c r="J77" s="54"/>
      <c r="K77" s="55"/>
    </row>
    <row r="78" spans="2:11" hidden="1">
      <c r="B78" s="81" t="s">
        <v>297</v>
      </c>
      <c r="C78" s="61"/>
      <c r="D78" s="139">
        <v>2397</v>
      </c>
      <c r="E78" s="148">
        <f t="shared" si="4"/>
        <v>1213.5</v>
      </c>
      <c r="F78" s="54"/>
      <c r="G78" s="54"/>
      <c r="H78" s="256">
        <f t="shared" si="5"/>
        <v>0</v>
      </c>
      <c r="I78" s="54"/>
      <c r="J78" s="54"/>
      <c r="K78" s="55"/>
    </row>
    <row r="79" spans="2:11">
      <c r="B79" s="81" t="s">
        <v>403</v>
      </c>
      <c r="C79" s="65"/>
      <c r="D79" s="139">
        <v>3253</v>
      </c>
      <c r="E79" s="148">
        <f t="shared" si="4"/>
        <v>1641.5</v>
      </c>
      <c r="F79" s="54"/>
      <c r="G79" s="54"/>
      <c r="H79" s="256">
        <f t="shared" si="5"/>
        <v>0</v>
      </c>
      <c r="I79" s="54"/>
      <c r="J79" s="54"/>
      <c r="K79" s="55"/>
    </row>
    <row r="80" spans="2:11">
      <c r="B80" s="81" t="s">
        <v>300</v>
      </c>
      <c r="C80" s="65"/>
      <c r="D80" s="139">
        <v>2970</v>
      </c>
      <c r="E80" s="148">
        <f t="shared" si="4"/>
        <v>1500</v>
      </c>
      <c r="F80" s="54"/>
      <c r="G80" s="54"/>
      <c r="H80" s="256">
        <f t="shared" si="5"/>
        <v>0</v>
      </c>
      <c r="I80" s="54"/>
      <c r="J80" s="54"/>
      <c r="K80" s="55"/>
    </row>
    <row r="81" spans="2:11">
      <c r="B81" s="81" t="s">
        <v>27</v>
      </c>
      <c r="C81" s="65"/>
      <c r="D81" s="139">
        <v>2434</v>
      </c>
      <c r="E81" s="148">
        <f t="shared" si="4"/>
        <v>1232</v>
      </c>
      <c r="F81" s="54"/>
      <c r="G81" s="54"/>
      <c r="H81" s="256">
        <f t="shared" si="5"/>
        <v>0</v>
      </c>
      <c r="I81" s="54"/>
      <c r="J81" s="54"/>
      <c r="K81" s="55"/>
    </row>
    <row r="82" spans="2:11" ht="30" hidden="1" customHeight="1">
      <c r="B82" s="57" t="s">
        <v>241</v>
      </c>
      <c r="C82" s="61"/>
      <c r="D82" s="139">
        <v>1776.1145829268289</v>
      </c>
      <c r="E82" s="148">
        <f t="shared" si="4"/>
        <v>903.05729146341446</v>
      </c>
      <c r="F82" s="54"/>
      <c r="G82" s="54"/>
      <c r="H82" s="256">
        <f t="shared" si="5"/>
        <v>0</v>
      </c>
      <c r="I82" s="54"/>
      <c r="J82" s="54"/>
      <c r="K82" s="55"/>
    </row>
    <row r="83" spans="2:11">
      <c r="B83" s="57" t="s">
        <v>36</v>
      </c>
      <c r="C83" s="61"/>
      <c r="D83" s="139">
        <v>2496</v>
      </c>
      <c r="E83" s="148">
        <f t="shared" si="4"/>
        <v>1263</v>
      </c>
      <c r="F83" s="54"/>
      <c r="G83" s="54"/>
      <c r="H83" s="256">
        <f t="shared" si="5"/>
        <v>0</v>
      </c>
      <c r="I83" s="54"/>
      <c r="J83" s="54"/>
      <c r="K83" s="55"/>
    </row>
    <row r="84" spans="2:11">
      <c r="B84" s="57" t="s">
        <v>35</v>
      </c>
      <c r="C84" s="61"/>
      <c r="D84" s="139">
        <v>2334</v>
      </c>
      <c r="E84" s="148">
        <f t="shared" si="4"/>
        <v>1182</v>
      </c>
      <c r="F84" s="54"/>
      <c r="G84" s="54"/>
      <c r="H84" s="256">
        <f t="shared" si="5"/>
        <v>0</v>
      </c>
      <c r="I84" s="54"/>
      <c r="J84" s="54"/>
      <c r="K84" s="55"/>
    </row>
    <row r="85" spans="2:11" ht="15" hidden="1" customHeight="1">
      <c r="B85" s="57" t="s">
        <v>242</v>
      </c>
      <c r="C85" s="61"/>
      <c r="D85" s="139">
        <v>1765.5962902439023</v>
      </c>
      <c r="E85" s="148">
        <f t="shared" si="4"/>
        <v>897.79814512195117</v>
      </c>
      <c r="F85" s="54"/>
      <c r="G85" s="54"/>
      <c r="H85" s="256">
        <f t="shared" si="5"/>
        <v>0</v>
      </c>
      <c r="I85" s="54"/>
      <c r="J85" s="54"/>
      <c r="K85" s="55"/>
    </row>
    <row r="86" spans="2:11">
      <c r="B86" s="57" t="s">
        <v>169</v>
      </c>
      <c r="C86" s="61"/>
      <c r="D86" s="139">
        <v>2414</v>
      </c>
      <c r="E86" s="148">
        <f t="shared" si="4"/>
        <v>1222</v>
      </c>
      <c r="F86" s="54"/>
      <c r="G86" s="54"/>
      <c r="H86" s="256">
        <f t="shared" si="5"/>
        <v>0</v>
      </c>
      <c r="I86" s="54"/>
      <c r="J86" s="54"/>
      <c r="K86" s="55"/>
    </row>
    <row r="87" spans="2:11">
      <c r="B87" s="57" t="s">
        <v>499</v>
      </c>
      <c r="C87" s="61"/>
      <c r="D87" s="139">
        <v>2172</v>
      </c>
      <c r="E87" s="148">
        <f t="shared" si="4"/>
        <v>1101</v>
      </c>
      <c r="F87" s="54"/>
      <c r="G87" s="54"/>
      <c r="H87" s="256">
        <f t="shared" si="5"/>
        <v>0</v>
      </c>
      <c r="I87" s="54"/>
      <c r="J87" s="54"/>
      <c r="K87" s="55"/>
    </row>
    <row r="88" spans="2:11" ht="30" hidden="1" customHeight="1">
      <c r="B88" s="64" t="s">
        <v>244</v>
      </c>
      <c r="C88" s="61"/>
      <c r="D88" s="139">
        <v>1365.901168292683</v>
      </c>
      <c r="E88" s="148">
        <f t="shared" si="4"/>
        <v>697.9505841463415</v>
      </c>
      <c r="F88" s="54"/>
      <c r="G88" s="54"/>
      <c r="H88" s="256">
        <f t="shared" si="5"/>
        <v>0</v>
      </c>
      <c r="I88" s="54"/>
      <c r="J88" s="54"/>
      <c r="K88" s="55"/>
    </row>
    <row r="89" spans="2:11" hidden="1">
      <c r="B89" s="57" t="s">
        <v>368</v>
      </c>
      <c r="C89" s="62"/>
      <c r="D89" s="139">
        <v>1946</v>
      </c>
      <c r="E89" s="148">
        <f t="shared" si="4"/>
        <v>988</v>
      </c>
      <c r="F89" s="54"/>
      <c r="G89" s="54"/>
      <c r="H89" s="256">
        <f t="shared" si="5"/>
        <v>0</v>
      </c>
      <c r="I89" s="54"/>
      <c r="J89" s="54"/>
      <c r="K89" s="55"/>
    </row>
    <row r="90" spans="2:11">
      <c r="B90" s="57" t="s">
        <v>30</v>
      </c>
      <c r="C90" s="61"/>
      <c r="D90" s="139">
        <v>2528</v>
      </c>
      <c r="E90" s="148">
        <f t="shared" si="4"/>
        <v>1279</v>
      </c>
      <c r="F90" s="54"/>
      <c r="G90" s="54"/>
      <c r="H90" s="256">
        <f t="shared" si="5"/>
        <v>0</v>
      </c>
      <c r="I90" s="54"/>
      <c r="J90" s="54"/>
      <c r="K90" s="55"/>
    </row>
    <row r="91" spans="2:11" hidden="1">
      <c r="B91" s="57" t="s">
        <v>200</v>
      </c>
      <c r="C91" s="62"/>
      <c r="D91" s="139">
        <v>0</v>
      </c>
      <c r="E91" s="148">
        <f t="shared" si="4"/>
        <v>15</v>
      </c>
      <c r="F91" s="54"/>
      <c r="G91" s="54"/>
      <c r="H91" s="256">
        <f t="shared" si="5"/>
        <v>0</v>
      </c>
      <c r="I91" s="54"/>
      <c r="J91" s="54"/>
      <c r="K91" s="55"/>
    </row>
    <row r="92" spans="2:11">
      <c r="B92" s="81" t="s">
        <v>249</v>
      </c>
      <c r="C92" s="61"/>
      <c r="D92" s="139">
        <v>2374</v>
      </c>
      <c r="E92" s="148">
        <f t="shared" si="4"/>
        <v>1202</v>
      </c>
      <c r="F92" s="54"/>
      <c r="G92" s="54"/>
      <c r="H92" s="256">
        <f t="shared" si="5"/>
        <v>0</v>
      </c>
      <c r="I92" s="54"/>
      <c r="J92" s="54"/>
      <c r="K92" s="55"/>
    </row>
    <row r="93" spans="2:11">
      <c r="B93" s="57" t="s">
        <v>507</v>
      </c>
      <c r="C93" s="61"/>
      <c r="D93" s="139">
        <v>2566</v>
      </c>
      <c r="E93" s="148">
        <f t="shared" si="4"/>
        <v>1298</v>
      </c>
      <c r="F93" s="54"/>
      <c r="G93" s="54"/>
      <c r="H93" s="256">
        <f t="shared" si="5"/>
        <v>0</v>
      </c>
      <c r="I93" s="54"/>
      <c r="J93" s="54"/>
      <c r="K93" s="55"/>
    </row>
    <row r="94" spans="2:11" ht="15.75" thickBot="1">
      <c r="B94" s="81" t="s">
        <v>33</v>
      </c>
      <c r="C94" s="61"/>
      <c r="D94" s="139">
        <v>2362</v>
      </c>
      <c r="E94" s="148">
        <f t="shared" si="4"/>
        <v>1196</v>
      </c>
      <c r="F94" s="54"/>
      <c r="G94" s="54"/>
      <c r="H94" s="256">
        <f t="shared" si="5"/>
        <v>0</v>
      </c>
      <c r="I94" s="54"/>
      <c r="J94" s="54"/>
      <c r="K94" s="55"/>
    </row>
    <row r="95" spans="2:11" ht="18" customHeight="1" thickBot="1">
      <c r="B95" s="8"/>
      <c r="F95" s="20">
        <f>SUM(F14:F94)</f>
        <v>0</v>
      </c>
      <c r="G95" s="20">
        <f>SUM(G14:G94)</f>
        <v>0</v>
      </c>
      <c r="H95" s="153">
        <f>SUM(H14:H94)</f>
        <v>0</v>
      </c>
      <c r="I95" s="21">
        <f>SUM(I14:I94)</f>
        <v>0</v>
      </c>
      <c r="J95" s="21">
        <f>SUM(J14:J94)</f>
        <v>0</v>
      </c>
    </row>
    <row r="97" spans="2:10" ht="15.75" thickBot="1">
      <c r="B97" s="9"/>
    </row>
    <row r="98" spans="2:10" ht="43.5" customHeight="1" thickBot="1">
      <c r="B98" s="280" t="s">
        <v>267</v>
      </c>
      <c r="C98" s="281"/>
      <c r="D98" s="278" t="s">
        <v>450</v>
      </c>
      <c r="E98" s="279"/>
      <c r="F98" s="306" t="s">
        <v>268</v>
      </c>
      <c r="G98" s="307"/>
      <c r="H98" s="278" t="s">
        <v>449</v>
      </c>
      <c r="I98" s="306" t="s">
        <v>268</v>
      </c>
      <c r="J98" s="307"/>
    </row>
    <row r="99" spans="2:10">
      <c r="B99" s="57" t="s">
        <v>211</v>
      </c>
      <c r="C99" s="59"/>
      <c r="D99" s="139">
        <f>D49</f>
        <v>2301</v>
      </c>
      <c r="E99" s="155"/>
      <c r="F99" s="302"/>
      <c r="G99" s="303"/>
      <c r="H99" s="53">
        <f>D99+0.2</f>
        <v>2301.1999999999998</v>
      </c>
      <c r="I99" s="304"/>
      <c r="J99" s="305"/>
    </row>
    <row r="100" spans="2:10">
      <c r="B100" s="57" t="s">
        <v>451</v>
      </c>
      <c r="C100" s="59"/>
      <c r="D100" s="139">
        <f>D87</f>
        <v>2172</v>
      </c>
      <c r="E100" s="155"/>
      <c r="F100" s="302"/>
      <c r="G100" s="303"/>
      <c r="H100" s="53">
        <f>D100+0.2</f>
        <v>2172.1999999999998</v>
      </c>
      <c r="I100" s="304"/>
      <c r="J100" s="305"/>
    </row>
    <row r="101" spans="2:10" ht="15.75" thickBot="1">
      <c r="I101" s="154" t="s">
        <v>164</v>
      </c>
      <c r="J101" s="22">
        <f>D99*F99+I99*H99+F100*D100+I100*H100</f>
        <v>0</v>
      </c>
    </row>
    <row r="110" spans="2:10">
      <c r="B110" s="12"/>
    </row>
  </sheetData>
  <mergeCells count="15">
    <mergeCell ref="H3:K3"/>
    <mergeCell ref="H4:K4"/>
    <mergeCell ref="H1:K1"/>
    <mergeCell ref="H2:K2"/>
    <mergeCell ref="H6:K6"/>
    <mergeCell ref="H5:K5"/>
    <mergeCell ref="F100:G100"/>
    <mergeCell ref="I99:J99"/>
    <mergeCell ref="I100:J100"/>
    <mergeCell ref="I98:J98"/>
    <mergeCell ref="B8:K8"/>
    <mergeCell ref="B10:J10"/>
    <mergeCell ref="F98:G98"/>
    <mergeCell ref="F11:J11"/>
    <mergeCell ref="F99:G99"/>
  </mergeCells>
  <phoneticPr fontId="0" type="noConversion"/>
  <hyperlinks>
    <hyperlink ref="H1" r:id="rId1" xr:uid="{00000000-0004-0000-0000-000000000000}"/>
    <hyperlink ref="H5" r:id="rId2" xr:uid="{00000000-0004-0000-0000-000001000000}"/>
  </hyperlinks>
  <pageMargins left="0.23622047244094491" right="0.15748031496062992" top="0.15748031496062992" bottom="0.15748031496062992" header="0.31496062992125984" footer="0.31496062992125984"/>
  <pageSetup paperSize="9" scale="95" orientation="portrait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FFC000"/>
  </sheetPr>
  <dimension ref="A1:L89"/>
  <sheetViews>
    <sheetView workbookViewId="0">
      <selection activeCell="B7" sqref="B7:L7"/>
    </sheetView>
  </sheetViews>
  <sheetFormatPr defaultRowHeight="15"/>
  <cols>
    <col min="1" max="1" width="3" customWidth="1"/>
    <col min="2" max="2" width="38.5703125" customWidth="1"/>
    <col min="3" max="3" width="9.140625" style="3" hidden="1" customWidth="1"/>
    <col min="4" max="5" width="11.85546875" style="3" customWidth="1"/>
    <col min="6" max="6" width="9.140625" style="3" customWidth="1"/>
    <col min="7" max="7" width="10.7109375" style="3" customWidth="1"/>
    <col min="8" max="8" width="11" style="3" customWidth="1"/>
    <col min="9" max="9" width="9.42578125" style="3" customWidth="1"/>
    <col min="10" max="10" width="12" style="3" customWidth="1"/>
    <col min="11" max="11" width="10.85546875" style="3" customWidth="1"/>
    <col min="12" max="12" width="12.5703125" customWidth="1"/>
  </cols>
  <sheetData>
    <row r="1" spans="1:12">
      <c r="A1" s="246"/>
      <c r="B1" s="67"/>
      <c r="C1" s="68"/>
      <c r="D1" s="70"/>
      <c r="E1" s="71"/>
      <c r="F1" s="72"/>
      <c r="G1" s="72"/>
      <c r="H1" s="70"/>
      <c r="I1" s="69" t="s">
        <v>91</v>
      </c>
      <c r="J1" s="71"/>
      <c r="K1" s="72"/>
      <c r="L1" s="72"/>
    </row>
    <row r="2" spans="1:12" ht="15" customHeight="1">
      <c r="A2" s="246"/>
      <c r="B2" s="330"/>
      <c r="C2" s="330"/>
      <c r="D2" s="330"/>
      <c r="E2" s="330"/>
      <c r="F2" s="330"/>
      <c r="G2" s="152"/>
      <c r="H2" s="71"/>
      <c r="I2" s="72" t="s">
        <v>93</v>
      </c>
      <c r="J2" s="71"/>
      <c r="K2" s="72"/>
      <c r="L2" s="72"/>
    </row>
    <row r="3" spans="1:12" ht="14.45" customHeight="1">
      <c r="A3" s="246"/>
      <c r="B3" s="330"/>
      <c r="C3" s="330"/>
      <c r="D3" s="330"/>
      <c r="E3" s="330"/>
      <c r="F3" s="330"/>
      <c r="G3" s="152"/>
      <c r="H3" s="71"/>
      <c r="I3" s="72" t="s">
        <v>224</v>
      </c>
      <c r="J3" s="71"/>
      <c r="K3" s="72"/>
      <c r="L3" s="72"/>
    </row>
    <row r="4" spans="1:12" ht="18" customHeight="1">
      <c r="A4" s="246"/>
      <c r="B4" s="73" t="s">
        <v>92</v>
      </c>
      <c r="C4" s="68"/>
      <c r="D4" s="145"/>
      <c r="E4" s="145"/>
      <c r="F4" s="145"/>
      <c r="G4" s="145"/>
      <c r="H4" s="71"/>
      <c r="I4" s="71" t="s">
        <v>94</v>
      </c>
      <c r="J4" s="71"/>
      <c r="K4" s="72"/>
      <c r="L4" s="72"/>
    </row>
    <row r="5" spans="1:12" ht="16.149999999999999" customHeight="1">
      <c r="A5" s="246"/>
      <c r="B5" s="74"/>
      <c r="C5" s="68"/>
      <c r="D5" s="71"/>
      <c r="E5" s="71"/>
      <c r="F5" s="72"/>
      <c r="G5" s="72"/>
      <c r="H5" s="71"/>
      <c r="I5" s="113" t="s">
        <v>223</v>
      </c>
      <c r="J5" s="71"/>
      <c r="K5" s="72"/>
      <c r="L5" s="72"/>
    </row>
    <row r="6" spans="1:12" ht="15.75" thickBot="1">
      <c r="A6" s="246"/>
      <c r="B6" s="254">
        <v>46034</v>
      </c>
      <c r="C6" s="68"/>
      <c r="D6" s="71"/>
      <c r="E6" s="71"/>
      <c r="F6" s="72"/>
      <c r="G6" s="72"/>
      <c r="H6" s="70"/>
      <c r="I6" s="71" t="s">
        <v>225</v>
      </c>
      <c r="J6" s="71"/>
      <c r="K6" s="72"/>
      <c r="L6" s="72"/>
    </row>
    <row r="7" spans="1:12" s="11" customFormat="1" ht="21" customHeight="1" thickBot="1">
      <c r="B7" s="308" t="s">
        <v>490</v>
      </c>
      <c r="C7" s="309"/>
      <c r="D7" s="309"/>
      <c r="E7" s="309"/>
      <c r="F7" s="309"/>
      <c r="G7" s="309"/>
      <c r="H7" s="309"/>
      <c r="I7" s="309"/>
      <c r="J7" s="309"/>
      <c r="K7" s="309"/>
      <c r="L7" s="310"/>
    </row>
    <row r="8" spans="1:12" ht="15" customHeight="1">
      <c r="B8" s="80" t="s">
        <v>54</v>
      </c>
      <c r="C8" s="79"/>
      <c r="D8" s="10"/>
      <c r="E8" s="10"/>
      <c r="F8"/>
      <c r="G8"/>
      <c r="H8" s="10"/>
      <c r="I8" s="10"/>
      <c r="J8" s="10"/>
      <c r="K8"/>
    </row>
    <row r="9" spans="1:12" ht="33.75" customHeight="1">
      <c r="B9" s="326" t="s">
        <v>87</v>
      </c>
      <c r="C9" s="327"/>
      <c r="D9" s="327"/>
      <c r="E9" s="327"/>
      <c r="F9" s="327"/>
      <c r="G9" s="327"/>
      <c r="H9" s="327"/>
      <c r="I9" s="327"/>
      <c r="J9" s="327"/>
      <c r="K9" s="327"/>
    </row>
    <row r="10" spans="1:12" ht="15.6" customHeight="1" thickBot="1">
      <c r="B10" s="7" t="s">
        <v>185</v>
      </c>
      <c r="C10" s="156"/>
      <c r="D10" s="156"/>
      <c r="E10" s="156"/>
      <c r="F10" s="156"/>
      <c r="G10" s="156"/>
      <c r="H10" s="156"/>
      <c r="I10" s="156"/>
      <c r="J10" s="156"/>
      <c r="K10" s="156"/>
    </row>
    <row r="11" spans="1:12" ht="15.6" customHeight="1">
      <c r="C11"/>
      <c r="D11" s="185" t="s">
        <v>283</v>
      </c>
      <c r="E11" s="173"/>
      <c r="F11" s="175"/>
      <c r="G11" s="189">
        <v>2276</v>
      </c>
      <c r="H11" s="182" t="s">
        <v>286</v>
      </c>
      <c r="I11" s="171"/>
      <c r="J11" s="172"/>
      <c r="K11" s="189">
        <v>3373</v>
      </c>
      <c r="L11" s="180"/>
    </row>
    <row r="12" spans="1:12" ht="18" customHeight="1" thickBot="1">
      <c r="A12" s="5"/>
      <c r="D12" s="184" t="s">
        <v>284</v>
      </c>
      <c r="E12" s="87"/>
      <c r="F12" s="174"/>
      <c r="G12" s="190">
        <v>1153</v>
      </c>
      <c r="H12" s="183" t="s">
        <v>285</v>
      </c>
      <c r="I12" s="164"/>
      <c r="J12" s="165"/>
      <c r="K12" s="190">
        <v>1701</v>
      </c>
      <c r="L12" s="181"/>
    </row>
    <row r="13" spans="1:12" ht="28.9" customHeight="1" thickBot="1">
      <c r="A13" s="5"/>
      <c r="B13" s="328" t="s">
        <v>251</v>
      </c>
      <c r="C13" s="13"/>
      <c r="D13" s="331" t="s">
        <v>274</v>
      </c>
      <c r="E13" s="332"/>
      <c r="F13" s="332"/>
      <c r="G13" s="333"/>
      <c r="H13" s="323" t="s">
        <v>275</v>
      </c>
      <c r="I13" s="324"/>
      <c r="J13" s="324"/>
      <c r="K13" s="325"/>
      <c r="L13" s="321" t="s">
        <v>201</v>
      </c>
    </row>
    <row r="14" spans="1:12" ht="53.25" customHeight="1" thickBot="1">
      <c r="A14" s="5"/>
      <c r="B14" s="329"/>
      <c r="C14" s="166"/>
      <c r="D14" s="191" t="s">
        <v>287</v>
      </c>
      <c r="E14" s="168" t="s">
        <v>276</v>
      </c>
      <c r="F14" s="168" t="s">
        <v>282</v>
      </c>
      <c r="G14" s="170" t="s">
        <v>280</v>
      </c>
      <c r="H14" s="167" t="s">
        <v>281</v>
      </c>
      <c r="I14" s="168" t="s">
        <v>277</v>
      </c>
      <c r="J14" s="168" t="s">
        <v>278</v>
      </c>
      <c r="K14" s="169" t="s">
        <v>279</v>
      </c>
      <c r="L14" s="322"/>
    </row>
    <row r="15" spans="1:12" ht="15" customHeight="1">
      <c r="A15" s="5"/>
      <c r="B15" s="81" t="s">
        <v>13</v>
      </c>
      <c r="C15" s="58"/>
      <c r="D15" s="186"/>
      <c r="E15" s="186"/>
      <c r="F15" s="187"/>
      <c r="G15" s="187"/>
      <c r="H15" s="186"/>
      <c r="I15" s="186"/>
      <c r="J15" s="186"/>
      <c r="K15" s="188"/>
      <c r="L15" s="179">
        <f>D15*G$11+E15*G$12+F15*G$11+G15*G$12+H15*K$11+I15*K$12+J15*K$11+K15*K$12</f>
        <v>0</v>
      </c>
    </row>
    <row r="16" spans="1:12" ht="15" customHeight="1">
      <c r="A16" s="5"/>
      <c r="B16" s="81" t="s">
        <v>3</v>
      </c>
      <c r="C16" s="58"/>
      <c r="D16" s="186"/>
      <c r="E16" s="186"/>
      <c r="F16" s="187"/>
      <c r="G16" s="187"/>
      <c r="H16" s="186"/>
      <c r="I16" s="186"/>
      <c r="J16" s="186"/>
      <c r="K16" s="188"/>
      <c r="L16" s="179">
        <f t="shared" ref="L16:L79" si="0">D16*G$11+E16*G$12+F16*G$11+G16*G$12+H16*K$11+I16*K$12+J16*K$11+K16*K$12</f>
        <v>0</v>
      </c>
    </row>
    <row r="17" spans="1:12" ht="15" customHeight="1">
      <c r="A17" s="5"/>
      <c r="B17" s="81" t="s">
        <v>4</v>
      </c>
      <c r="C17" s="58"/>
      <c r="D17" s="186"/>
      <c r="E17" s="186"/>
      <c r="F17" s="187"/>
      <c r="G17" s="187"/>
      <c r="H17" s="186"/>
      <c r="I17" s="186"/>
      <c r="J17" s="186"/>
      <c r="K17" s="188"/>
      <c r="L17" s="179">
        <f t="shared" si="0"/>
        <v>0</v>
      </c>
    </row>
    <row r="18" spans="1:12" ht="15" customHeight="1">
      <c r="A18" s="5"/>
      <c r="B18" s="81" t="s">
        <v>15</v>
      </c>
      <c r="C18" s="58"/>
      <c r="D18" s="186"/>
      <c r="E18" s="186"/>
      <c r="F18" s="187"/>
      <c r="G18" s="187"/>
      <c r="H18" s="186"/>
      <c r="I18" s="186"/>
      <c r="J18" s="186"/>
      <c r="K18" s="188"/>
      <c r="L18" s="179">
        <f t="shared" si="0"/>
        <v>0</v>
      </c>
    </row>
    <row r="19" spans="1:12" ht="15" customHeight="1">
      <c r="A19" s="5"/>
      <c r="B19" s="81" t="s">
        <v>1</v>
      </c>
      <c r="C19" s="58"/>
      <c r="D19" s="186"/>
      <c r="E19" s="186"/>
      <c r="F19" s="187"/>
      <c r="G19" s="187"/>
      <c r="H19" s="186"/>
      <c r="I19" s="186"/>
      <c r="J19" s="186"/>
      <c r="K19" s="188"/>
      <c r="L19" s="179">
        <f t="shared" si="0"/>
        <v>0</v>
      </c>
    </row>
    <row r="20" spans="1:12" ht="15" customHeight="1">
      <c r="A20" s="5"/>
      <c r="B20" s="57" t="s">
        <v>103</v>
      </c>
      <c r="C20" s="58"/>
      <c r="D20" s="186"/>
      <c r="E20" s="186"/>
      <c r="F20" s="187"/>
      <c r="G20" s="187"/>
      <c r="H20" s="186"/>
      <c r="I20" s="186"/>
      <c r="J20" s="186"/>
      <c r="K20" s="188"/>
      <c r="L20" s="179">
        <f t="shared" si="0"/>
        <v>0</v>
      </c>
    </row>
    <row r="21" spans="1:12" ht="15" customHeight="1">
      <c r="A21" s="5"/>
      <c r="B21" s="57" t="s">
        <v>414</v>
      </c>
      <c r="C21" s="58"/>
      <c r="D21" s="186"/>
      <c r="E21" s="186"/>
      <c r="F21" s="187"/>
      <c r="G21" s="187"/>
      <c r="H21" s="186"/>
      <c r="I21" s="186"/>
      <c r="J21" s="186"/>
      <c r="K21" s="188"/>
      <c r="L21" s="179">
        <f t="shared" si="0"/>
        <v>0</v>
      </c>
    </row>
    <row r="22" spans="1:12" ht="15" customHeight="1">
      <c r="A22" s="5"/>
      <c r="B22" s="81" t="s">
        <v>5</v>
      </c>
      <c r="C22" s="58"/>
      <c r="D22" s="186"/>
      <c r="E22" s="186"/>
      <c r="F22" s="187"/>
      <c r="G22" s="187"/>
      <c r="H22" s="186"/>
      <c r="I22" s="186"/>
      <c r="J22" s="186"/>
      <c r="K22" s="188"/>
      <c r="L22" s="179">
        <f t="shared" si="0"/>
        <v>0</v>
      </c>
    </row>
    <row r="23" spans="1:12" ht="15" customHeight="1">
      <c r="A23" s="5"/>
      <c r="B23" s="57" t="s">
        <v>6</v>
      </c>
      <c r="C23" s="58"/>
      <c r="D23" s="186"/>
      <c r="E23" s="186"/>
      <c r="F23" s="187"/>
      <c r="G23" s="187"/>
      <c r="H23" s="186"/>
      <c r="I23" s="186"/>
      <c r="J23" s="186"/>
      <c r="K23" s="188"/>
      <c r="L23" s="179">
        <f t="shared" si="0"/>
        <v>0</v>
      </c>
    </row>
    <row r="24" spans="1:12" ht="15" customHeight="1">
      <c r="A24" s="5"/>
      <c r="B24" s="81" t="s">
        <v>102</v>
      </c>
      <c r="C24" s="58"/>
      <c r="D24" s="186"/>
      <c r="E24" s="186"/>
      <c r="F24" s="187"/>
      <c r="G24" s="187"/>
      <c r="H24" s="186"/>
      <c r="I24" s="186"/>
      <c r="J24" s="186"/>
      <c r="K24" s="188"/>
      <c r="L24" s="179">
        <f t="shared" si="0"/>
        <v>0</v>
      </c>
    </row>
    <row r="25" spans="1:12" ht="15" customHeight="1">
      <c r="A25" s="5"/>
      <c r="B25" s="57" t="s">
        <v>23</v>
      </c>
      <c r="C25" s="58"/>
      <c r="D25" s="186"/>
      <c r="E25" s="186"/>
      <c r="F25" s="187"/>
      <c r="G25" s="187"/>
      <c r="H25" s="186"/>
      <c r="I25" s="186"/>
      <c r="J25" s="186"/>
      <c r="K25" s="188"/>
      <c r="L25" s="179">
        <f t="shared" si="0"/>
        <v>0</v>
      </c>
    </row>
    <row r="26" spans="1:12" ht="15" customHeight="1">
      <c r="A26" s="5"/>
      <c r="B26" s="57" t="s">
        <v>22</v>
      </c>
      <c r="C26" s="58"/>
      <c r="D26" s="186"/>
      <c r="E26" s="186"/>
      <c r="F26" s="187"/>
      <c r="G26" s="187"/>
      <c r="H26" s="186"/>
      <c r="I26" s="186"/>
      <c r="J26" s="186"/>
      <c r="K26" s="188"/>
      <c r="L26" s="179">
        <f t="shared" si="0"/>
        <v>0</v>
      </c>
    </row>
    <row r="27" spans="1:12" ht="15" customHeight="1">
      <c r="A27" s="5"/>
      <c r="B27" s="57" t="s">
        <v>57</v>
      </c>
      <c r="C27" s="58"/>
      <c r="D27" s="186"/>
      <c r="E27" s="186"/>
      <c r="F27" s="187"/>
      <c r="G27" s="187"/>
      <c r="H27" s="186"/>
      <c r="I27" s="186"/>
      <c r="J27" s="186"/>
      <c r="K27" s="188"/>
      <c r="L27" s="179">
        <f t="shared" si="0"/>
        <v>0</v>
      </c>
    </row>
    <row r="28" spans="1:12" ht="15" customHeight="1">
      <c r="A28" s="5"/>
      <c r="B28" s="81" t="s">
        <v>7</v>
      </c>
      <c r="C28" s="58"/>
      <c r="D28" s="186"/>
      <c r="E28" s="186"/>
      <c r="F28" s="187"/>
      <c r="G28" s="187"/>
      <c r="H28" s="186"/>
      <c r="I28" s="186"/>
      <c r="J28" s="186"/>
      <c r="K28" s="188"/>
      <c r="L28" s="179">
        <f t="shared" si="0"/>
        <v>0</v>
      </c>
    </row>
    <row r="29" spans="1:12" ht="15" customHeight="1">
      <c r="A29" s="5"/>
      <c r="B29" s="81" t="s">
        <v>481</v>
      </c>
      <c r="C29" s="58"/>
      <c r="D29" s="186"/>
      <c r="E29" s="186"/>
      <c r="F29" s="187"/>
      <c r="G29" s="187"/>
      <c r="H29" s="186"/>
      <c r="I29" s="186"/>
      <c r="J29" s="186"/>
      <c r="K29" s="188"/>
      <c r="L29" s="179">
        <f t="shared" si="0"/>
        <v>0</v>
      </c>
    </row>
    <row r="30" spans="1:12" ht="15" customHeight="1">
      <c r="A30" s="5"/>
      <c r="B30" s="57" t="s">
        <v>14</v>
      </c>
      <c r="C30" s="58"/>
      <c r="D30" s="186"/>
      <c r="E30" s="186"/>
      <c r="F30" s="187"/>
      <c r="G30" s="187"/>
      <c r="H30" s="186"/>
      <c r="I30" s="186"/>
      <c r="J30" s="186"/>
      <c r="K30" s="188"/>
      <c r="L30" s="179">
        <f t="shared" si="0"/>
        <v>0</v>
      </c>
    </row>
    <row r="31" spans="1:12" ht="15" customHeight="1">
      <c r="A31" s="5"/>
      <c r="B31" s="57" t="s">
        <v>111</v>
      </c>
      <c r="C31" s="58"/>
      <c r="D31" s="186"/>
      <c r="E31" s="186"/>
      <c r="F31" s="187"/>
      <c r="G31" s="187"/>
      <c r="H31" s="186"/>
      <c r="I31" s="186"/>
      <c r="J31" s="186"/>
      <c r="K31" s="188"/>
      <c r="L31" s="179">
        <f t="shared" si="0"/>
        <v>0</v>
      </c>
    </row>
    <row r="32" spans="1:12" ht="15" customHeight="1">
      <c r="A32" s="5"/>
      <c r="B32" s="81" t="s">
        <v>106</v>
      </c>
      <c r="C32" s="58"/>
      <c r="D32" s="186"/>
      <c r="E32" s="186"/>
      <c r="F32" s="187"/>
      <c r="G32" s="187"/>
      <c r="H32" s="186"/>
      <c r="I32" s="186"/>
      <c r="J32" s="186"/>
      <c r="K32" s="188"/>
      <c r="L32" s="179">
        <f t="shared" si="0"/>
        <v>0</v>
      </c>
    </row>
    <row r="33" spans="1:12" ht="15" customHeight="1">
      <c r="A33" s="5"/>
      <c r="B33" s="57" t="s">
        <v>58</v>
      </c>
      <c r="C33" s="58"/>
      <c r="D33" s="186"/>
      <c r="E33" s="186"/>
      <c r="F33" s="187"/>
      <c r="G33" s="187"/>
      <c r="H33" s="186"/>
      <c r="I33" s="186"/>
      <c r="J33" s="186"/>
      <c r="K33" s="188"/>
      <c r="L33" s="179">
        <f t="shared" si="0"/>
        <v>0</v>
      </c>
    </row>
    <row r="34" spans="1:12" ht="15" customHeight="1">
      <c r="A34" s="5"/>
      <c r="B34" s="57" t="s">
        <v>32</v>
      </c>
      <c r="C34" s="58"/>
      <c r="D34" s="186"/>
      <c r="E34" s="186"/>
      <c r="F34" s="187"/>
      <c r="G34" s="187"/>
      <c r="H34" s="186"/>
      <c r="I34" s="186"/>
      <c r="J34" s="186"/>
      <c r="K34" s="188"/>
      <c r="L34" s="179">
        <f t="shared" si="0"/>
        <v>0</v>
      </c>
    </row>
    <row r="35" spans="1:12" ht="15" customHeight="1">
      <c r="A35" s="5"/>
      <c r="B35" s="57" t="s">
        <v>109</v>
      </c>
      <c r="C35" s="58"/>
      <c r="D35" s="186"/>
      <c r="E35" s="186"/>
      <c r="F35" s="187"/>
      <c r="G35" s="187"/>
      <c r="H35" s="186"/>
      <c r="I35" s="186"/>
      <c r="J35" s="186"/>
      <c r="K35" s="188"/>
      <c r="L35" s="179">
        <f t="shared" si="0"/>
        <v>0</v>
      </c>
    </row>
    <row r="36" spans="1:12" ht="15" customHeight="1">
      <c r="A36" s="5"/>
      <c r="B36" s="81" t="s">
        <v>39</v>
      </c>
      <c r="C36" s="58"/>
      <c r="D36" s="186"/>
      <c r="E36" s="186"/>
      <c r="F36" s="187"/>
      <c r="G36" s="187"/>
      <c r="H36" s="186"/>
      <c r="I36" s="186"/>
      <c r="J36" s="186"/>
      <c r="K36" s="188"/>
      <c r="L36" s="179">
        <f t="shared" si="0"/>
        <v>0</v>
      </c>
    </row>
    <row r="37" spans="1:12" ht="15" customHeight="1">
      <c r="A37" s="5"/>
      <c r="B37" s="81" t="s">
        <v>9</v>
      </c>
      <c r="C37" s="58"/>
      <c r="D37" s="186"/>
      <c r="E37" s="186"/>
      <c r="F37" s="187"/>
      <c r="G37" s="187"/>
      <c r="H37" s="186"/>
      <c r="I37" s="186"/>
      <c r="J37" s="186"/>
      <c r="K37" s="188"/>
      <c r="L37" s="179">
        <f t="shared" si="0"/>
        <v>0</v>
      </c>
    </row>
    <row r="38" spans="1:12" ht="15" customHeight="1">
      <c r="A38" s="5"/>
      <c r="B38" s="57" t="s">
        <v>42</v>
      </c>
      <c r="C38" s="58"/>
      <c r="D38" s="186"/>
      <c r="E38" s="186"/>
      <c r="F38" s="187"/>
      <c r="G38" s="187"/>
      <c r="H38" s="186"/>
      <c r="I38" s="186"/>
      <c r="J38" s="186"/>
      <c r="K38" s="188"/>
      <c r="L38" s="179">
        <f t="shared" si="0"/>
        <v>0</v>
      </c>
    </row>
    <row r="39" spans="1:12" ht="15" customHeight="1">
      <c r="A39" s="5"/>
      <c r="B39" s="57" t="s">
        <v>37</v>
      </c>
      <c r="C39" s="58"/>
      <c r="D39" s="186"/>
      <c r="E39" s="186"/>
      <c r="F39" s="187"/>
      <c r="G39" s="187"/>
      <c r="H39" s="186"/>
      <c r="I39" s="186"/>
      <c r="J39" s="186"/>
      <c r="K39" s="188"/>
      <c r="L39" s="179">
        <f t="shared" si="0"/>
        <v>0</v>
      </c>
    </row>
    <row r="40" spans="1:12" ht="15" customHeight="1">
      <c r="A40" s="5"/>
      <c r="B40" s="81" t="s">
        <v>44</v>
      </c>
      <c r="C40" s="58"/>
      <c r="D40" s="186"/>
      <c r="E40" s="186"/>
      <c r="F40" s="187"/>
      <c r="G40" s="187"/>
      <c r="H40" s="186"/>
      <c r="I40" s="186"/>
      <c r="J40" s="186"/>
      <c r="K40" s="188"/>
      <c r="L40" s="179">
        <f t="shared" si="0"/>
        <v>0</v>
      </c>
    </row>
    <row r="41" spans="1:12" ht="15" customHeight="1">
      <c r="A41" s="5"/>
      <c r="B41" s="57" t="s">
        <v>16</v>
      </c>
      <c r="C41" s="58"/>
      <c r="D41" s="186"/>
      <c r="E41" s="186"/>
      <c r="F41" s="187"/>
      <c r="G41" s="187"/>
      <c r="H41" s="186"/>
      <c r="I41" s="186"/>
      <c r="J41" s="186"/>
      <c r="K41" s="188"/>
      <c r="L41" s="179">
        <f t="shared" si="0"/>
        <v>0</v>
      </c>
    </row>
    <row r="42" spans="1:12" ht="15" customHeight="1">
      <c r="A42" s="5"/>
      <c r="B42" s="57" t="s">
        <v>59</v>
      </c>
      <c r="C42" s="58"/>
      <c r="D42" s="186"/>
      <c r="E42" s="186"/>
      <c r="F42" s="187"/>
      <c r="G42" s="187"/>
      <c r="H42" s="186"/>
      <c r="I42" s="186"/>
      <c r="J42" s="186"/>
      <c r="K42" s="188"/>
      <c r="L42" s="179">
        <f t="shared" si="0"/>
        <v>0</v>
      </c>
    </row>
    <row r="43" spans="1:12" ht="15" customHeight="1">
      <c r="A43" s="5"/>
      <c r="B43" s="57" t="s">
        <v>465</v>
      </c>
      <c r="C43" s="58"/>
      <c r="D43" s="186"/>
      <c r="E43" s="186"/>
      <c r="F43" s="187"/>
      <c r="G43" s="187"/>
      <c r="H43" s="186"/>
      <c r="I43" s="186"/>
      <c r="J43" s="186"/>
      <c r="K43" s="188"/>
      <c r="L43" s="179">
        <f t="shared" si="0"/>
        <v>0</v>
      </c>
    </row>
    <row r="44" spans="1:12" ht="15" hidden="1" customHeight="1">
      <c r="A44" s="5"/>
      <c r="B44" s="57" t="s">
        <v>437</v>
      </c>
      <c r="C44" s="58"/>
      <c r="D44" s="186"/>
      <c r="E44" s="186"/>
      <c r="F44" s="187"/>
      <c r="G44" s="187"/>
      <c r="H44" s="186"/>
      <c r="I44" s="186"/>
      <c r="J44" s="186"/>
      <c r="K44" s="188"/>
      <c r="L44" s="179">
        <f t="shared" si="0"/>
        <v>0</v>
      </c>
    </row>
    <row r="45" spans="1:12" ht="15" hidden="1" customHeight="1">
      <c r="A45" s="5"/>
      <c r="B45" s="57" t="s">
        <v>469</v>
      </c>
      <c r="C45" s="58"/>
      <c r="D45" s="186"/>
      <c r="E45" s="186"/>
      <c r="F45" s="187"/>
      <c r="G45" s="187"/>
      <c r="H45" s="186"/>
      <c r="I45" s="186"/>
      <c r="J45" s="186"/>
      <c r="K45" s="188"/>
      <c r="L45" s="179">
        <f t="shared" si="0"/>
        <v>0</v>
      </c>
    </row>
    <row r="46" spans="1:12" ht="15" customHeight="1">
      <c r="A46" s="5"/>
      <c r="B46" s="81" t="s">
        <v>18</v>
      </c>
      <c r="C46" s="58"/>
      <c r="D46" s="186"/>
      <c r="E46" s="186"/>
      <c r="F46" s="187"/>
      <c r="G46" s="187"/>
      <c r="H46" s="186"/>
      <c r="I46" s="186"/>
      <c r="J46" s="186"/>
      <c r="K46" s="188"/>
      <c r="L46" s="179">
        <f t="shared" si="0"/>
        <v>0</v>
      </c>
    </row>
    <row r="47" spans="1:12" ht="15" customHeight="1">
      <c r="A47" s="5"/>
      <c r="B47" s="57" t="s">
        <v>104</v>
      </c>
      <c r="C47" s="58"/>
      <c r="D47" s="186"/>
      <c r="E47" s="186"/>
      <c r="F47" s="187"/>
      <c r="G47" s="187"/>
      <c r="H47" s="186"/>
      <c r="I47" s="186"/>
      <c r="J47" s="186"/>
      <c r="K47" s="188"/>
      <c r="L47" s="179">
        <f t="shared" si="0"/>
        <v>0</v>
      </c>
    </row>
    <row r="48" spans="1:12" ht="15" customHeight="1">
      <c r="A48" s="5"/>
      <c r="B48" s="57" t="s">
        <v>99</v>
      </c>
      <c r="C48" s="58"/>
      <c r="D48" s="186"/>
      <c r="E48" s="186"/>
      <c r="F48" s="187"/>
      <c r="G48" s="187"/>
      <c r="H48" s="186"/>
      <c r="I48" s="186"/>
      <c r="J48" s="186"/>
      <c r="K48" s="188"/>
      <c r="L48" s="179">
        <f t="shared" si="0"/>
        <v>0</v>
      </c>
    </row>
    <row r="49" spans="1:12" ht="15" customHeight="1">
      <c r="A49" s="5"/>
      <c r="B49" s="57" t="s">
        <v>100</v>
      </c>
      <c r="C49" s="58"/>
      <c r="D49" s="186"/>
      <c r="E49" s="186"/>
      <c r="F49" s="187"/>
      <c r="G49" s="187"/>
      <c r="H49" s="186"/>
      <c r="I49" s="186"/>
      <c r="J49" s="186"/>
      <c r="K49" s="188"/>
      <c r="L49" s="179">
        <f t="shared" si="0"/>
        <v>0</v>
      </c>
    </row>
    <row r="50" spans="1:12" ht="15" customHeight="1">
      <c r="A50" s="5"/>
      <c r="B50" s="57" t="s">
        <v>55</v>
      </c>
      <c r="C50" s="58"/>
      <c r="D50" s="186"/>
      <c r="E50" s="186"/>
      <c r="F50" s="187"/>
      <c r="G50" s="187"/>
      <c r="H50" s="186"/>
      <c r="I50" s="186"/>
      <c r="J50" s="186"/>
      <c r="K50" s="188"/>
      <c r="L50" s="179">
        <f t="shared" si="0"/>
        <v>0</v>
      </c>
    </row>
    <row r="51" spans="1:12" ht="15" customHeight="1">
      <c r="A51" s="5"/>
      <c r="B51" s="57" t="s">
        <v>105</v>
      </c>
      <c r="C51" s="58"/>
      <c r="D51" s="186"/>
      <c r="E51" s="186"/>
      <c r="F51" s="187"/>
      <c r="G51" s="187"/>
      <c r="H51" s="186"/>
      <c r="I51" s="186"/>
      <c r="J51" s="186"/>
      <c r="K51" s="188"/>
      <c r="L51" s="179">
        <f t="shared" si="0"/>
        <v>0</v>
      </c>
    </row>
    <row r="52" spans="1:12" ht="15" customHeight="1">
      <c r="A52" s="5"/>
      <c r="B52" s="57" t="s">
        <v>19</v>
      </c>
      <c r="C52" s="58"/>
      <c r="D52" s="186"/>
      <c r="E52" s="186"/>
      <c r="F52" s="187"/>
      <c r="G52" s="187"/>
      <c r="H52" s="186"/>
      <c r="I52" s="186"/>
      <c r="J52" s="186"/>
      <c r="K52" s="188"/>
      <c r="L52" s="179">
        <f t="shared" si="0"/>
        <v>0</v>
      </c>
    </row>
    <row r="53" spans="1:12" ht="15" customHeight="1">
      <c r="A53" s="5"/>
      <c r="B53" s="81" t="s">
        <v>52</v>
      </c>
      <c r="C53" s="58"/>
      <c r="D53" s="186"/>
      <c r="E53" s="186"/>
      <c r="F53" s="187"/>
      <c r="G53" s="187"/>
      <c r="H53" s="186"/>
      <c r="I53" s="186"/>
      <c r="J53" s="186"/>
      <c r="K53" s="188"/>
      <c r="L53" s="179">
        <f t="shared" si="0"/>
        <v>0</v>
      </c>
    </row>
    <row r="54" spans="1:12" ht="15" customHeight="1">
      <c r="A54" s="5"/>
      <c r="B54" s="57" t="s">
        <v>101</v>
      </c>
      <c r="C54" s="58"/>
      <c r="D54" s="186"/>
      <c r="E54" s="186"/>
      <c r="F54" s="187"/>
      <c r="G54" s="187"/>
      <c r="H54" s="186"/>
      <c r="I54" s="186"/>
      <c r="J54" s="186"/>
      <c r="K54" s="188"/>
      <c r="L54" s="179">
        <f t="shared" si="0"/>
        <v>0</v>
      </c>
    </row>
    <row r="55" spans="1:12" ht="15" customHeight="1">
      <c r="A55" s="5"/>
      <c r="B55" s="57" t="s">
        <v>21</v>
      </c>
      <c r="C55" s="58"/>
      <c r="D55" s="186"/>
      <c r="E55" s="186"/>
      <c r="F55" s="187"/>
      <c r="G55" s="187"/>
      <c r="H55" s="186"/>
      <c r="I55" s="186"/>
      <c r="J55" s="186"/>
      <c r="K55" s="188"/>
      <c r="L55" s="179">
        <f t="shared" si="0"/>
        <v>0</v>
      </c>
    </row>
    <row r="56" spans="1:12" ht="15" customHeight="1">
      <c r="A56" s="5"/>
      <c r="B56" s="81" t="s">
        <v>48</v>
      </c>
      <c r="C56" s="58"/>
      <c r="D56" s="186"/>
      <c r="E56" s="186"/>
      <c r="F56" s="187"/>
      <c r="G56" s="187"/>
      <c r="H56" s="186"/>
      <c r="I56" s="186"/>
      <c r="J56" s="186"/>
      <c r="K56" s="188"/>
      <c r="L56" s="179">
        <f t="shared" si="0"/>
        <v>0</v>
      </c>
    </row>
    <row r="57" spans="1:12" ht="15" customHeight="1">
      <c r="A57" s="5"/>
      <c r="B57" s="57" t="s">
        <v>175</v>
      </c>
      <c r="C57" s="58"/>
      <c r="D57" s="186"/>
      <c r="E57" s="186"/>
      <c r="F57" s="187"/>
      <c r="G57" s="187"/>
      <c r="H57" s="186"/>
      <c r="I57" s="186"/>
      <c r="J57" s="186"/>
      <c r="K57" s="188"/>
      <c r="L57" s="179">
        <f t="shared" si="0"/>
        <v>0</v>
      </c>
    </row>
    <row r="58" spans="1:12" ht="15" customHeight="1">
      <c r="A58" s="5"/>
      <c r="B58" s="57" t="s">
        <v>110</v>
      </c>
      <c r="C58" s="58"/>
      <c r="D58" s="186"/>
      <c r="E58" s="186"/>
      <c r="F58" s="187"/>
      <c r="G58" s="187"/>
      <c r="H58" s="186"/>
      <c r="I58" s="186"/>
      <c r="J58" s="186"/>
      <c r="K58" s="188"/>
      <c r="L58" s="179">
        <f t="shared" si="0"/>
        <v>0</v>
      </c>
    </row>
    <row r="59" spans="1:12" ht="15" customHeight="1">
      <c r="A59" s="5"/>
      <c r="B59" s="57" t="s">
        <v>500</v>
      </c>
      <c r="C59" s="58"/>
      <c r="D59" s="186"/>
      <c r="E59" s="186"/>
      <c r="F59" s="187"/>
      <c r="G59" s="187"/>
      <c r="H59" s="186"/>
      <c r="I59" s="186"/>
      <c r="J59" s="186"/>
      <c r="K59" s="188"/>
      <c r="L59" s="179">
        <f t="shared" si="0"/>
        <v>0</v>
      </c>
    </row>
    <row r="60" spans="1:12" ht="15" customHeight="1">
      <c r="A60" s="5"/>
      <c r="B60" s="81" t="s">
        <v>45</v>
      </c>
      <c r="C60" s="58"/>
      <c r="D60" s="186"/>
      <c r="E60" s="186"/>
      <c r="F60" s="187"/>
      <c r="G60" s="187"/>
      <c r="H60" s="186"/>
      <c r="I60" s="186"/>
      <c r="J60" s="186"/>
      <c r="K60" s="188"/>
      <c r="L60" s="179">
        <f t="shared" si="0"/>
        <v>0</v>
      </c>
    </row>
    <row r="61" spans="1:12" ht="15" customHeight="1">
      <c r="A61" s="5"/>
      <c r="B61" s="57" t="s">
        <v>53</v>
      </c>
      <c r="C61" s="58"/>
      <c r="D61" s="186"/>
      <c r="E61" s="186"/>
      <c r="F61" s="187"/>
      <c r="G61" s="187"/>
      <c r="H61" s="186"/>
      <c r="I61" s="186"/>
      <c r="J61" s="186"/>
      <c r="K61" s="188"/>
      <c r="L61" s="179">
        <f t="shared" si="0"/>
        <v>0</v>
      </c>
    </row>
    <row r="62" spans="1:12" ht="15" customHeight="1">
      <c r="A62" s="5"/>
      <c r="B62" s="81" t="s">
        <v>108</v>
      </c>
      <c r="C62" s="58"/>
      <c r="D62" s="186"/>
      <c r="E62" s="186"/>
      <c r="F62" s="187"/>
      <c r="G62" s="187"/>
      <c r="H62" s="186"/>
      <c r="I62" s="186"/>
      <c r="J62" s="186"/>
      <c r="K62" s="188"/>
      <c r="L62" s="179">
        <f t="shared" si="0"/>
        <v>0</v>
      </c>
    </row>
    <row r="63" spans="1:12" ht="15" customHeight="1">
      <c r="A63" s="5"/>
      <c r="B63" s="57" t="s">
        <v>107</v>
      </c>
      <c r="C63" s="58"/>
      <c r="D63" s="186"/>
      <c r="E63" s="186"/>
      <c r="F63" s="187"/>
      <c r="G63" s="187"/>
      <c r="H63" s="186"/>
      <c r="I63" s="186"/>
      <c r="J63" s="186"/>
      <c r="K63" s="188"/>
      <c r="L63" s="179">
        <f t="shared" si="0"/>
        <v>0</v>
      </c>
    </row>
    <row r="64" spans="1:12" ht="15" customHeight="1">
      <c r="A64" s="5"/>
      <c r="B64" s="57" t="s">
        <v>17</v>
      </c>
      <c r="C64" s="58"/>
      <c r="D64" s="186"/>
      <c r="E64" s="186"/>
      <c r="F64" s="187"/>
      <c r="G64" s="187"/>
      <c r="H64" s="186"/>
      <c r="I64" s="186"/>
      <c r="J64" s="186"/>
      <c r="K64" s="188"/>
      <c r="L64" s="179">
        <f t="shared" si="0"/>
        <v>0</v>
      </c>
    </row>
    <row r="65" spans="1:12" ht="15" customHeight="1">
      <c r="A65" s="5"/>
      <c r="B65" s="77" t="s">
        <v>172</v>
      </c>
      <c r="C65" s="58"/>
      <c r="D65" s="186"/>
      <c r="E65" s="186"/>
      <c r="F65" s="187"/>
      <c r="G65" s="187"/>
      <c r="H65" s="186"/>
      <c r="I65" s="186"/>
      <c r="J65" s="186"/>
      <c r="K65" s="188"/>
      <c r="L65" s="179">
        <f t="shared" si="0"/>
        <v>0</v>
      </c>
    </row>
    <row r="66" spans="1:12" ht="15" customHeight="1">
      <c r="A66" s="5"/>
      <c r="B66" s="81" t="s">
        <v>56</v>
      </c>
      <c r="C66" s="58"/>
      <c r="D66" s="186"/>
      <c r="E66" s="186"/>
      <c r="F66" s="187"/>
      <c r="G66" s="187"/>
      <c r="H66" s="186"/>
      <c r="I66" s="186"/>
      <c r="J66" s="186"/>
      <c r="K66" s="188"/>
      <c r="L66" s="179">
        <f t="shared" si="0"/>
        <v>0</v>
      </c>
    </row>
    <row r="67" spans="1:12" ht="15" customHeight="1">
      <c r="A67" s="5"/>
      <c r="B67" s="57" t="s">
        <v>46</v>
      </c>
      <c r="C67" s="58"/>
      <c r="D67" s="186"/>
      <c r="E67" s="186"/>
      <c r="F67" s="187"/>
      <c r="G67" s="187"/>
      <c r="H67" s="186"/>
      <c r="I67" s="186"/>
      <c r="J67" s="186"/>
      <c r="K67" s="188"/>
      <c r="L67" s="179">
        <f t="shared" si="0"/>
        <v>0</v>
      </c>
    </row>
    <row r="68" spans="1:12" ht="15" customHeight="1">
      <c r="A68" s="5"/>
      <c r="B68" s="81" t="s">
        <v>65</v>
      </c>
      <c r="C68" s="58"/>
      <c r="D68" s="186"/>
      <c r="E68" s="186"/>
      <c r="F68" s="187"/>
      <c r="G68" s="187"/>
      <c r="H68" s="186"/>
      <c r="I68" s="186"/>
      <c r="J68" s="186"/>
      <c r="K68" s="188"/>
      <c r="L68" s="179">
        <f t="shared" si="0"/>
        <v>0</v>
      </c>
    </row>
    <row r="69" spans="1:12" ht="15" customHeight="1">
      <c r="A69" s="5"/>
      <c r="B69" s="57" t="s">
        <v>412</v>
      </c>
      <c r="C69" s="58"/>
      <c r="D69" s="186"/>
      <c r="E69" s="186"/>
      <c r="F69" s="187"/>
      <c r="G69" s="187"/>
      <c r="H69" s="186"/>
      <c r="I69" s="186"/>
      <c r="J69" s="186"/>
      <c r="K69" s="188"/>
      <c r="L69" s="179">
        <f t="shared" si="0"/>
        <v>0</v>
      </c>
    </row>
    <row r="70" spans="1:12" ht="15" customHeight="1">
      <c r="A70" s="5"/>
      <c r="B70" s="81" t="s">
        <v>444</v>
      </c>
      <c r="C70" s="58"/>
      <c r="D70" s="186"/>
      <c r="E70" s="186"/>
      <c r="F70" s="187"/>
      <c r="G70" s="187"/>
      <c r="H70" s="186"/>
      <c r="I70" s="186"/>
      <c r="J70" s="186"/>
      <c r="K70" s="188"/>
      <c r="L70" s="179">
        <f t="shared" si="0"/>
        <v>0</v>
      </c>
    </row>
    <row r="71" spans="1:12" ht="15" customHeight="1">
      <c r="A71" s="5"/>
      <c r="B71" s="57" t="s">
        <v>174</v>
      </c>
      <c r="C71" s="58"/>
      <c r="D71" s="186"/>
      <c r="E71" s="186"/>
      <c r="F71" s="187"/>
      <c r="G71" s="187"/>
      <c r="H71" s="186"/>
      <c r="I71" s="186"/>
      <c r="J71" s="186"/>
      <c r="K71" s="188"/>
      <c r="L71" s="179">
        <f t="shared" si="0"/>
        <v>0</v>
      </c>
    </row>
    <row r="72" spans="1:12" ht="15" customHeight="1">
      <c r="A72" s="5"/>
      <c r="B72" s="57" t="s">
        <v>8</v>
      </c>
      <c r="C72" s="58"/>
      <c r="D72" s="186"/>
      <c r="E72" s="186"/>
      <c r="F72" s="187"/>
      <c r="G72" s="187"/>
      <c r="H72" s="186"/>
      <c r="I72" s="186"/>
      <c r="J72" s="186"/>
      <c r="K72" s="188"/>
      <c r="L72" s="179">
        <f t="shared" si="0"/>
        <v>0</v>
      </c>
    </row>
    <row r="73" spans="1:12" ht="15" customHeight="1">
      <c r="A73" s="5"/>
      <c r="B73" s="57" t="s">
        <v>95</v>
      </c>
      <c r="C73" s="58"/>
      <c r="D73" s="186"/>
      <c r="E73" s="186"/>
      <c r="F73" s="187"/>
      <c r="G73" s="187"/>
      <c r="H73" s="186"/>
      <c r="I73" s="186"/>
      <c r="J73" s="186"/>
      <c r="K73" s="188"/>
      <c r="L73" s="179">
        <f t="shared" si="0"/>
        <v>0</v>
      </c>
    </row>
    <row r="74" spans="1:12" ht="15" customHeight="1">
      <c r="A74" s="5"/>
      <c r="B74" s="81" t="s">
        <v>64</v>
      </c>
      <c r="C74" s="58"/>
      <c r="D74" s="186"/>
      <c r="E74" s="186"/>
      <c r="F74" s="187"/>
      <c r="G74" s="187"/>
      <c r="H74" s="186"/>
      <c r="I74" s="186"/>
      <c r="J74" s="186"/>
      <c r="K74" s="188"/>
      <c r="L74" s="179">
        <f t="shared" si="0"/>
        <v>0</v>
      </c>
    </row>
    <row r="75" spans="1:12" ht="15" customHeight="1">
      <c r="A75" s="5"/>
      <c r="B75" s="112" t="s">
        <v>173</v>
      </c>
      <c r="C75" s="58"/>
      <c r="D75" s="186"/>
      <c r="E75" s="186"/>
      <c r="F75" s="187"/>
      <c r="G75" s="187"/>
      <c r="H75" s="186"/>
      <c r="I75" s="186"/>
      <c r="J75" s="186"/>
      <c r="K75" s="188"/>
      <c r="L75" s="179">
        <f t="shared" si="0"/>
        <v>0</v>
      </c>
    </row>
    <row r="76" spans="1:12" ht="15" customHeight="1">
      <c r="A76" s="5"/>
      <c r="B76" s="64" t="s">
        <v>61</v>
      </c>
      <c r="C76" s="58"/>
      <c r="D76" s="186"/>
      <c r="E76" s="186"/>
      <c r="F76" s="187"/>
      <c r="G76" s="187"/>
      <c r="H76" s="186"/>
      <c r="I76" s="186"/>
      <c r="J76" s="186"/>
      <c r="K76" s="188"/>
      <c r="L76" s="179">
        <f t="shared" si="0"/>
        <v>0</v>
      </c>
    </row>
    <row r="77" spans="1:12" ht="15" customHeight="1">
      <c r="A77" s="5"/>
      <c r="B77" s="64" t="s">
        <v>411</v>
      </c>
      <c r="C77" s="58"/>
      <c r="D77" s="186"/>
      <c r="E77" s="186"/>
      <c r="F77" s="187"/>
      <c r="G77" s="187"/>
      <c r="H77" s="186"/>
      <c r="I77" s="186"/>
      <c r="J77" s="186"/>
      <c r="K77" s="188"/>
      <c r="L77" s="179">
        <f t="shared" si="0"/>
        <v>0</v>
      </c>
    </row>
    <row r="78" spans="1:12" ht="15" customHeight="1">
      <c r="A78" s="5"/>
      <c r="B78" s="57" t="s">
        <v>11</v>
      </c>
      <c r="C78" s="58"/>
      <c r="D78" s="186"/>
      <c r="E78" s="186"/>
      <c r="F78" s="187"/>
      <c r="G78" s="187"/>
      <c r="H78" s="186"/>
      <c r="I78" s="186"/>
      <c r="J78" s="186"/>
      <c r="K78" s="188"/>
      <c r="L78" s="179">
        <f t="shared" si="0"/>
        <v>0</v>
      </c>
    </row>
    <row r="79" spans="1:12" ht="15" customHeight="1">
      <c r="A79" s="5"/>
      <c r="B79" s="57" t="s">
        <v>410</v>
      </c>
      <c r="C79" s="58"/>
      <c r="D79" s="186"/>
      <c r="E79" s="186"/>
      <c r="F79" s="187"/>
      <c r="G79" s="187"/>
      <c r="H79" s="186"/>
      <c r="I79" s="186"/>
      <c r="J79" s="186"/>
      <c r="K79" s="188"/>
      <c r="L79" s="179">
        <f t="shared" si="0"/>
        <v>0</v>
      </c>
    </row>
    <row r="80" spans="1:12" ht="15" customHeight="1">
      <c r="A80" s="5"/>
      <c r="B80" s="57" t="s">
        <v>10</v>
      </c>
      <c r="C80" s="58"/>
      <c r="D80" s="186"/>
      <c r="E80" s="186"/>
      <c r="F80" s="187"/>
      <c r="G80" s="187"/>
      <c r="H80" s="186"/>
      <c r="I80" s="186"/>
      <c r="J80" s="186"/>
      <c r="K80" s="188"/>
      <c r="L80" s="179">
        <f t="shared" ref="L80:L88" si="1">D80*G$11+E80*G$12+F80*G$11+G80*G$12+H80*K$11+I80*K$12+J80*K$11+K80*K$12</f>
        <v>0</v>
      </c>
    </row>
    <row r="81" spans="1:12" ht="15" hidden="1" customHeight="1">
      <c r="A81" s="5"/>
      <c r="B81" s="57" t="s">
        <v>375</v>
      </c>
      <c r="C81" s="58"/>
      <c r="D81" s="186"/>
      <c r="E81" s="186"/>
      <c r="F81" s="187"/>
      <c r="G81" s="187"/>
      <c r="H81" s="186"/>
      <c r="I81" s="186"/>
      <c r="J81" s="186"/>
      <c r="K81" s="188"/>
      <c r="L81" s="179">
        <f t="shared" si="1"/>
        <v>0</v>
      </c>
    </row>
    <row r="82" spans="1:12" ht="15" hidden="1" customHeight="1">
      <c r="A82" s="5"/>
      <c r="B82" s="57" t="s">
        <v>440</v>
      </c>
      <c r="C82" s="58"/>
      <c r="D82" s="186"/>
      <c r="E82" s="186"/>
      <c r="F82" s="187"/>
      <c r="G82" s="187"/>
      <c r="H82" s="186"/>
      <c r="I82" s="186"/>
      <c r="J82" s="186"/>
      <c r="K82" s="188"/>
      <c r="L82" s="179">
        <f t="shared" si="1"/>
        <v>0</v>
      </c>
    </row>
    <row r="83" spans="1:12" ht="15" customHeight="1">
      <c r="A83" s="5"/>
      <c r="B83" s="57" t="s">
        <v>12</v>
      </c>
      <c r="C83" s="58"/>
      <c r="D83" s="186"/>
      <c r="E83" s="186"/>
      <c r="F83" s="187"/>
      <c r="G83" s="187"/>
      <c r="H83" s="186"/>
      <c r="I83" s="186"/>
      <c r="J83" s="186"/>
      <c r="K83" s="188"/>
      <c r="L83" s="179">
        <f t="shared" si="1"/>
        <v>0</v>
      </c>
    </row>
    <row r="84" spans="1:12" ht="15" customHeight="1">
      <c r="A84" s="5"/>
      <c r="B84" s="57" t="s">
        <v>168</v>
      </c>
      <c r="C84" s="58"/>
      <c r="D84" s="186"/>
      <c r="E84" s="186"/>
      <c r="F84" s="187"/>
      <c r="G84" s="187"/>
      <c r="H84" s="186"/>
      <c r="I84" s="186"/>
      <c r="J84" s="186"/>
      <c r="K84" s="188"/>
      <c r="L84" s="179">
        <f t="shared" si="1"/>
        <v>0</v>
      </c>
    </row>
    <row r="85" spans="1:12" ht="15" customHeight="1">
      <c r="A85" s="5"/>
      <c r="B85" s="81" t="s">
        <v>31</v>
      </c>
      <c r="C85" s="58"/>
      <c r="D85" s="186"/>
      <c r="E85" s="186"/>
      <c r="F85" s="187"/>
      <c r="G85" s="187"/>
      <c r="H85" s="186"/>
      <c r="I85" s="186"/>
      <c r="J85" s="186"/>
      <c r="K85" s="188"/>
      <c r="L85" s="179">
        <f t="shared" si="1"/>
        <v>0</v>
      </c>
    </row>
    <row r="86" spans="1:12" ht="15" customHeight="1">
      <c r="A86" s="5"/>
      <c r="B86" s="81" t="s">
        <v>63</v>
      </c>
      <c r="C86" s="58"/>
      <c r="D86" s="186"/>
      <c r="E86" s="186"/>
      <c r="F86" s="187"/>
      <c r="G86" s="187"/>
      <c r="H86" s="186"/>
      <c r="I86" s="186"/>
      <c r="J86" s="186"/>
      <c r="K86" s="188"/>
      <c r="L86" s="179">
        <f t="shared" si="1"/>
        <v>0</v>
      </c>
    </row>
    <row r="87" spans="1:12" ht="15" customHeight="1">
      <c r="A87" s="5"/>
      <c r="B87" s="57" t="s">
        <v>47</v>
      </c>
      <c r="C87" s="58"/>
      <c r="D87" s="186"/>
      <c r="E87" s="186"/>
      <c r="F87" s="187"/>
      <c r="G87" s="187"/>
      <c r="H87" s="186"/>
      <c r="I87" s="186"/>
      <c r="J87" s="186"/>
      <c r="K87" s="188"/>
      <c r="L87" s="179">
        <f t="shared" si="1"/>
        <v>0</v>
      </c>
    </row>
    <row r="88" spans="1:12" ht="15" customHeight="1">
      <c r="A88" s="5"/>
      <c r="B88" s="57" t="s">
        <v>43</v>
      </c>
      <c r="C88" s="58"/>
      <c r="D88" s="186"/>
      <c r="E88" s="186"/>
      <c r="F88" s="187"/>
      <c r="G88" s="187"/>
      <c r="H88" s="186"/>
      <c r="I88" s="186"/>
      <c r="J88" s="186"/>
      <c r="K88" s="188"/>
      <c r="L88" s="179">
        <f t="shared" si="1"/>
        <v>0</v>
      </c>
    </row>
    <row r="89" spans="1:12">
      <c r="A89" s="5"/>
      <c r="B89" s="78"/>
      <c r="C89" s="59"/>
      <c r="D89" s="176">
        <f t="shared" ref="D89:K89" si="2">SUM(D15:D88)</f>
        <v>0</v>
      </c>
      <c r="E89" s="176">
        <f t="shared" si="2"/>
        <v>0</v>
      </c>
      <c r="F89" s="177">
        <f t="shared" si="2"/>
        <v>0</v>
      </c>
      <c r="G89" s="177">
        <f t="shared" si="2"/>
        <v>0</v>
      </c>
      <c r="H89" s="176">
        <f t="shared" si="2"/>
        <v>0</v>
      </c>
      <c r="I89" s="176">
        <f t="shared" si="2"/>
        <v>0</v>
      </c>
      <c r="J89" s="176">
        <f t="shared" si="2"/>
        <v>0</v>
      </c>
      <c r="K89" s="178">
        <f t="shared" si="2"/>
        <v>0</v>
      </c>
      <c r="L89" s="179">
        <f>SUM(L15:L88)</f>
        <v>0</v>
      </c>
    </row>
  </sheetData>
  <mergeCells count="7">
    <mergeCell ref="L13:L14"/>
    <mergeCell ref="H13:K13"/>
    <mergeCell ref="B9:K9"/>
    <mergeCell ref="B13:B14"/>
    <mergeCell ref="B2:F3"/>
    <mergeCell ref="D13:G13"/>
    <mergeCell ref="B7:L7"/>
  </mergeCells>
  <phoneticPr fontId="0" type="noConversion"/>
  <hyperlinks>
    <hyperlink ref="I1" r:id="rId1" xr:uid="{00000000-0004-0000-0100-000000000000}"/>
    <hyperlink ref="I5" r:id="rId2" xr:uid="{00000000-0004-0000-0100-000001000000}"/>
  </hyperlinks>
  <pageMargins left="0.15748031496062992" right="0.18" top="0.15748031496062992" bottom="0.15748031496062992" header="0.27559055118110237" footer="0.31496062992125984"/>
  <pageSetup paperSize="9" scale="70" orientation="portrait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rgb="FFFFFF00"/>
  </sheetPr>
  <dimension ref="A1:L368"/>
  <sheetViews>
    <sheetView tabSelected="1" topLeftCell="A56" zoomScaleNormal="100" workbookViewId="0">
      <selection activeCell="D85" sqref="D85"/>
    </sheetView>
  </sheetViews>
  <sheetFormatPr defaultRowHeight="15"/>
  <cols>
    <col min="1" max="1" width="2.42578125" customWidth="1"/>
    <col min="2" max="2" width="56.42578125" customWidth="1"/>
    <col min="3" max="3" width="9.140625" style="3" hidden="1" customWidth="1"/>
    <col min="4" max="4" width="13.7109375" style="3" customWidth="1"/>
    <col min="5" max="5" width="10.7109375" style="3" customWidth="1"/>
    <col min="6" max="6" width="10" style="3" customWidth="1"/>
    <col min="7" max="7" width="12" style="3" customWidth="1"/>
  </cols>
  <sheetData>
    <row r="1" spans="1:12">
      <c r="A1" s="246"/>
      <c r="B1" s="67"/>
      <c r="C1" s="68"/>
      <c r="D1" s="69" t="s">
        <v>91</v>
      </c>
      <c r="E1" s="70"/>
      <c r="F1" s="71"/>
      <c r="G1" s="72"/>
    </row>
    <row r="2" spans="1:12">
      <c r="A2" s="246"/>
      <c r="B2" s="67"/>
      <c r="C2" s="68"/>
      <c r="D2" s="72" t="s">
        <v>93</v>
      </c>
      <c r="E2" s="71"/>
      <c r="F2" s="71"/>
      <c r="G2" s="72"/>
    </row>
    <row r="3" spans="1:12">
      <c r="A3" s="246"/>
      <c r="B3" s="73"/>
      <c r="C3" s="68"/>
      <c r="D3" s="72" t="s">
        <v>224</v>
      </c>
      <c r="E3" s="71"/>
      <c r="F3" s="71"/>
      <c r="G3" s="72"/>
    </row>
    <row r="4" spans="1:12">
      <c r="A4" s="246"/>
      <c r="B4" s="73"/>
      <c r="C4" s="68"/>
      <c r="D4" s="71" t="s">
        <v>94</v>
      </c>
      <c r="E4" s="71"/>
      <c r="F4" s="71"/>
      <c r="G4" s="72"/>
    </row>
    <row r="5" spans="1:12" s="288" customFormat="1" ht="16.5" customHeight="1">
      <c r="A5" s="282"/>
      <c r="B5" s="283"/>
      <c r="C5" s="284"/>
      <c r="D5" s="285" t="s">
        <v>223</v>
      </c>
      <c r="E5" s="286"/>
      <c r="F5" s="286"/>
      <c r="G5" s="287"/>
    </row>
    <row r="6" spans="1:12" ht="15" customHeight="1" thickBot="1">
      <c r="A6" s="246"/>
      <c r="B6" s="254">
        <v>46034</v>
      </c>
      <c r="C6" s="68"/>
      <c r="D6" s="71" t="s">
        <v>225</v>
      </c>
      <c r="E6" s="71"/>
      <c r="F6" s="71"/>
      <c r="G6" s="72"/>
    </row>
    <row r="7" spans="1:12" s="11" customFormat="1" ht="27" customHeight="1" thickBot="1">
      <c r="B7" s="308" t="s">
        <v>490</v>
      </c>
      <c r="C7" s="309"/>
      <c r="D7" s="309"/>
      <c r="E7" s="309"/>
      <c r="F7" s="309"/>
      <c r="G7" s="310"/>
      <c r="H7" s="251"/>
      <c r="I7" s="251"/>
      <c r="J7" s="251"/>
      <c r="K7" s="251"/>
    </row>
    <row r="8" spans="1:12" ht="15" customHeight="1">
      <c r="B8" s="80" t="s">
        <v>54</v>
      </c>
      <c r="C8" s="10"/>
      <c r="D8" s="10"/>
      <c r="E8" s="10"/>
      <c r="F8" s="10"/>
      <c r="G8"/>
    </row>
    <row r="9" spans="1:12" ht="31.9" customHeight="1">
      <c r="B9" s="339" t="s">
        <v>443</v>
      </c>
      <c r="C9" s="340"/>
      <c r="D9" s="340"/>
      <c r="E9" s="340"/>
      <c r="F9" s="340"/>
      <c r="G9" s="340"/>
    </row>
    <row r="10" spans="1:12" ht="15" customHeight="1">
      <c r="B10" s="341"/>
      <c r="C10" s="342"/>
      <c r="D10" s="342"/>
      <c r="E10" s="342"/>
      <c r="F10" s="342"/>
      <c r="G10" s="342"/>
    </row>
    <row r="11" spans="1:12" ht="13.15" customHeight="1" thickBot="1">
      <c r="A11" s="5"/>
      <c r="B11" s="90" t="s">
        <v>184</v>
      </c>
      <c r="C11" s="84"/>
      <c r="D11" s="84"/>
      <c r="E11" s="84"/>
      <c r="F11" s="84"/>
      <c r="G11" s="84"/>
    </row>
    <row r="12" spans="1:12" ht="13.9" customHeight="1" thickBot="1">
      <c r="A12" s="5"/>
      <c r="B12" s="337" t="s">
        <v>115</v>
      </c>
      <c r="C12" s="82"/>
      <c r="D12" s="343" t="s">
        <v>114</v>
      </c>
      <c r="E12" s="334" t="s">
        <v>50</v>
      </c>
      <c r="F12" s="335"/>
      <c r="G12" s="336"/>
    </row>
    <row r="13" spans="1:12" ht="27" customHeight="1" thickBot="1">
      <c r="A13" s="5"/>
      <c r="B13" s="338"/>
      <c r="C13" s="83"/>
      <c r="D13" s="344"/>
      <c r="E13" s="75" t="s">
        <v>49</v>
      </c>
      <c r="F13" s="75" t="s">
        <v>51</v>
      </c>
      <c r="G13" s="75" t="s">
        <v>88</v>
      </c>
    </row>
    <row r="14" spans="1:12">
      <c r="A14" s="5"/>
      <c r="B14" s="9" t="s">
        <v>60</v>
      </c>
      <c r="C14" s="6"/>
      <c r="D14" s="6"/>
      <c r="E14" s="24"/>
      <c r="F14" s="24"/>
      <c r="G14" s="25"/>
    </row>
    <row r="15" spans="1:12" ht="15" customHeight="1">
      <c r="A15" s="5"/>
      <c r="B15" s="81" t="s">
        <v>67</v>
      </c>
      <c r="C15" s="56"/>
      <c r="D15" s="109">
        <v>516</v>
      </c>
      <c r="E15" s="85"/>
      <c r="F15" s="85"/>
      <c r="G15" s="23">
        <f t="shared" ref="G15:G22" si="0">(E15+F15)*D15</f>
        <v>0</v>
      </c>
      <c r="I15" s="3"/>
      <c r="J15" s="3"/>
      <c r="K15" s="3"/>
      <c r="L15" s="3"/>
    </row>
    <row r="16" spans="1:12" ht="15" customHeight="1">
      <c r="A16" s="5"/>
      <c r="B16" s="81" t="s">
        <v>292</v>
      </c>
      <c r="C16" s="56"/>
      <c r="D16" s="109">
        <v>516</v>
      </c>
      <c r="E16" s="85"/>
      <c r="F16" s="85"/>
      <c r="G16" s="23">
        <f t="shared" si="0"/>
        <v>0</v>
      </c>
      <c r="I16" s="3"/>
      <c r="J16" s="3"/>
      <c r="K16" s="3"/>
      <c r="L16" s="3"/>
    </row>
    <row r="17" spans="1:12" ht="15" customHeight="1">
      <c r="A17" s="5"/>
      <c r="B17" s="81" t="s">
        <v>70</v>
      </c>
      <c r="C17" s="56"/>
      <c r="D17" s="109">
        <v>511</v>
      </c>
      <c r="E17" s="85"/>
      <c r="F17" s="85"/>
      <c r="G17" s="23">
        <f t="shared" si="0"/>
        <v>0</v>
      </c>
      <c r="I17" s="3"/>
      <c r="J17" s="3"/>
      <c r="K17" s="3"/>
      <c r="L17" s="3"/>
    </row>
    <row r="18" spans="1:12" ht="15" customHeight="1">
      <c r="A18" s="5"/>
      <c r="B18" s="57" t="s">
        <v>68</v>
      </c>
      <c r="C18" s="56"/>
      <c r="D18" s="109">
        <v>498</v>
      </c>
      <c r="E18" s="85"/>
      <c r="F18" s="85"/>
      <c r="G18" s="23">
        <f t="shared" si="0"/>
        <v>0</v>
      </c>
      <c r="I18" s="3"/>
      <c r="J18" s="3"/>
      <c r="K18" s="3"/>
      <c r="L18" s="3"/>
    </row>
    <row r="19" spans="1:12" ht="15" customHeight="1">
      <c r="A19" s="5"/>
      <c r="B19" s="81" t="s">
        <v>72</v>
      </c>
      <c r="C19" s="58"/>
      <c r="D19" s="109">
        <v>507</v>
      </c>
      <c r="E19" s="85"/>
      <c r="F19" s="85"/>
      <c r="G19" s="23">
        <f t="shared" si="0"/>
        <v>0</v>
      </c>
      <c r="I19" s="3"/>
      <c r="J19" s="3"/>
      <c r="K19" s="3"/>
      <c r="L19" s="3"/>
    </row>
    <row r="20" spans="1:12" ht="15" customHeight="1">
      <c r="A20" s="5"/>
      <c r="B20" s="57" t="s">
        <v>73</v>
      </c>
      <c r="C20" s="58"/>
      <c r="D20" s="109">
        <v>501</v>
      </c>
      <c r="E20" s="85"/>
      <c r="F20" s="85"/>
      <c r="G20" s="23">
        <f t="shared" si="0"/>
        <v>0</v>
      </c>
      <c r="I20" s="3"/>
      <c r="J20" s="3"/>
      <c r="K20" s="3"/>
      <c r="L20" s="3"/>
    </row>
    <row r="21" spans="1:12" ht="15" customHeight="1">
      <c r="A21" s="5"/>
      <c r="B21" s="57" t="s">
        <v>69</v>
      </c>
      <c r="C21" s="56"/>
      <c r="D21" s="109">
        <v>493</v>
      </c>
      <c r="E21" s="85"/>
      <c r="F21" s="85"/>
      <c r="G21" s="23">
        <f t="shared" si="0"/>
        <v>0</v>
      </c>
      <c r="I21" s="3"/>
      <c r="J21" s="3"/>
      <c r="K21" s="3"/>
      <c r="L21" s="3"/>
    </row>
    <row r="22" spans="1:12" ht="15" customHeight="1">
      <c r="A22" s="5"/>
      <c r="B22" s="57" t="s">
        <v>71</v>
      </c>
      <c r="C22" s="56"/>
      <c r="D22" s="109">
        <v>481</v>
      </c>
      <c r="E22" s="85"/>
      <c r="F22" s="85"/>
      <c r="G22" s="23">
        <f t="shared" si="0"/>
        <v>0</v>
      </c>
      <c r="I22" s="3"/>
      <c r="J22" s="3"/>
      <c r="K22" s="3"/>
      <c r="L22" s="3"/>
    </row>
    <row r="23" spans="1:12" ht="15" customHeight="1">
      <c r="A23" s="5"/>
      <c r="B23" s="57" t="s">
        <v>193</v>
      </c>
      <c r="C23" s="56"/>
      <c r="D23" s="109">
        <v>516</v>
      </c>
      <c r="E23" s="85"/>
      <c r="F23" s="85"/>
      <c r="G23" s="23">
        <f>(E23+F23)*D23</f>
        <v>0</v>
      </c>
      <c r="I23" s="3"/>
      <c r="J23" s="3"/>
      <c r="K23" s="3"/>
      <c r="L23" s="3"/>
    </row>
    <row r="24" spans="1:12" ht="14.45" customHeight="1">
      <c r="A24" s="5"/>
      <c r="B24" s="77" t="s">
        <v>29</v>
      </c>
      <c r="C24" s="59"/>
      <c r="D24" s="59"/>
      <c r="E24" s="59"/>
      <c r="F24" s="59"/>
      <c r="G24" s="59"/>
    </row>
    <row r="25" spans="1:12" ht="15" customHeight="1">
      <c r="A25" s="5"/>
      <c r="B25" s="57" t="s">
        <v>86</v>
      </c>
      <c r="C25" s="60"/>
      <c r="D25" s="109">
        <v>949</v>
      </c>
      <c r="E25" s="85"/>
      <c r="F25" s="85"/>
      <c r="G25" s="23">
        <f t="shared" ref="G25:G34" si="1">(E25+F25)*D25</f>
        <v>0</v>
      </c>
    </row>
    <row r="26" spans="1:12" ht="15" customHeight="1">
      <c r="A26" s="5"/>
      <c r="B26" s="57" t="s">
        <v>28</v>
      </c>
      <c r="C26" s="60"/>
      <c r="D26" s="109">
        <v>3355</v>
      </c>
      <c r="E26" s="85"/>
      <c r="F26" s="85"/>
      <c r="G26" s="23">
        <f t="shared" si="1"/>
        <v>0</v>
      </c>
    </row>
    <row r="27" spans="1:12" ht="15" hidden="1" customHeight="1">
      <c r="A27" s="5"/>
      <c r="B27" s="81" t="s">
        <v>191</v>
      </c>
      <c r="C27" s="60"/>
      <c r="D27" s="109">
        <f>'Плант.1кг и 0,5кг'!D36/5+15</f>
        <v>15</v>
      </c>
      <c r="E27" s="85"/>
      <c r="F27" s="85"/>
      <c r="G27" s="23">
        <f t="shared" si="1"/>
        <v>0</v>
      </c>
    </row>
    <row r="28" spans="1:12" ht="15" hidden="1" customHeight="1">
      <c r="A28" s="5"/>
      <c r="B28" s="57" t="s">
        <v>202</v>
      </c>
      <c r="C28" s="61"/>
      <c r="D28" s="109">
        <f>'Плант.1кг и 0,5кг'!D37/5+15</f>
        <v>15</v>
      </c>
      <c r="E28" s="85"/>
      <c r="F28" s="85"/>
      <c r="G28" s="23">
        <f t="shared" si="1"/>
        <v>0</v>
      </c>
    </row>
    <row r="29" spans="1:12" ht="15" hidden="1" customHeight="1">
      <c r="A29" s="5"/>
      <c r="B29" s="81" t="s">
        <v>417</v>
      </c>
      <c r="C29" s="61"/>
      <c r="D29" s="109">
        <v>1048</v>
      </c>
      <c r="E29" s="85"/>
      <c r="F29" s="85"/>
      <c r="G29" s="23">
        <f t="shared" si="1"/>
        <v>0</v>
      </c>
    </row>
    <row r="30" spans="1:12" ht="15" hidden="1" customHeight="1">
      <c r="A30" s="5"/>
      <c r="B30" s="81" t="s">
        <v>353</v>
      </c>
      <c r="C30" s="61"/>
      <c r="D30" s="109">
        <v>943</v>
      </c>
      <c r="E30" s="85"/>
      <c r="F30" s="85"/>
      <c r="G30" s="23">
        <f t="shared" si="1"/>
        <v>0</v>
      </c>
    </row>
    <row r="31" spans="1:12" ht="15" hidden="1" customHeight="1">
      <c r="A31" s="5"/>
      <c r="B31" s="57" t="s">
        <v>356</v>
      </c>
      <c r="C31" s="60"/>
      <c r="D31" s="109">
        <v>4221</v>
      </c>
      <c r="E31" s="85"/>
      <c r="F31" s="85"/>
      <c r="G31" s="23">
        <f t="shared" si="1"/>
        <v>0</v>
      </c>
    </row>
    <row r="32" spans="1:12" ht="15" hidden="1" customHeight="1">
      <c r="A32" s="5"/>
      <c r="B32" s="81" t="s">
        <v>210</v>
      </c>
      <c r="C32" s="60"/>
      <c r="D32" s="109">
        <f>'Плант.1кг и 0,5кг'!D41/5+15</f>
        <v>15</v>
      </c>
      <c r="E32" s="85"/>
      <c r="F32" s="85"/>
      <c r="G32" s="23">
        <f t="shared" si="1"/>
        <v>0</v>
      </c>
    </row>
    <row r="33" spans="1:7" ht="15" hidden="1" customHeight="1">
      <c r="A33" s="5"/>
      <c r="B33" s="57" t="s">
        <v>178</v>
      </c>
      <c r="C33" s="61"/>
      <c r="D33" s="109">
        <f>'Плант.1кг и 0,5кг'!D42/5+15</f>
        <v>15</v>
      </c>
      <c r="E33" s="85"/>
      <c r="F33" s="85"/>
      <c r="G33" s="23">
        <f t="shared" si="1"/>
        <v>0</v>
      </c>
    </row>
    <row r="34" spans="1:7" ht="15" customHeight="1">
      <c r="A34" s="5"/>
      <c r="B34" s="57" t="s">
        <v>113</v>
      </c>
      <c r="C34" s="61"/>
      <c r="D34" s="109">
        <v>1072</v>
      </c>
      <c r="E34" s="85"/>
      <c r="F34" s="85"/>
      <c r="G34" s="23">
        <f t="shared" si="1"/>
        <v>0</v>
      </c>
    </row>
    <row r="35" spans="1:7">
      <c r="A35" s="5"/>
      <c r="B35" s="77" t="s">
        <v>20</v>
      </c>
      <c r="C35" s="59"/>
      <c r="D35" s="59"/>
      <c r="E35" s="85"/>
      <c r="F35" s="85"/>
      <c r="G35" s="23"/>
    </row>
    <row r="36" spans="1:7" ht="15" customHeight="1">
      <c r="A36" s="5"/>
      <c r="B36" s="81" t="s">
        <v>253</v>
      </c>
      <c r="C36" s="65"/>
      <c r="D36" s="109">
        <v>541</v>
      </c>
      <c r="E36" s="85"/>
      <c r="F36" s="85"/>
      <c r="G36" s="23">
        <f t="shared" ref="G36:G85" si="2">(E36+F36)*D36</f>
        <v>0</v>
      </c>
    </row>
    <row r="37" spans="1:7" ht="15" customHeight="1">
      <c r="A37" s="5"/>
      <c r="B37" s="57" t="s">
        <v>192</v>
      </c>
      <c r="C37" s="61"/>
      <c r="D37" s="109">
        <v>507</v>
      </c>
      <c r="E37" s="85"/>
      <c r="F37" s="85"/>
      <c r="G37" s="23">
        <f t="shared" si="2"/>
        <v>0</v>
      </c>
    </row>
    <row r="38" spans="1:7" ht="15" hidden="1" customHeight="1">
      <c r="A38" s="5"/>
      <c r="B38" s="57" t="s">
        <v>404</v>
      </c>
      <c r="C38" s="61"/>
      <c r="D38" s="109">
        <v>416</v>
      </c>
      <c r="E38" s="85"/>
      <c r="F38" s="85"/>
      <c r="G38" s="23">
        <f t="shared" si="2"/>
        <v>0</v>
      </c>
    </row>
    <row r="39" spans="1:7" ht="15" hidden="1" customHeight="1">
      <c r="A39" s="5"/>
      <c r="B39" s="57" t="s">
        <v>352</v>
      </c>
      <c r="C39" s="61"/>
      <c r="D39" s="109">
        <v>322</v>
      </c>
      <c r="E39" s="85"/>
      <c r="F39" s="85"/>
      <c r="G39" s="23">
        <f t="shared" si="2"/>
        <v>0</v>
      </c>
    </row>
    <row r="40" spans="1:7" ht="15" customHeight="1">
      <c r="A40" s="5"/>
      <c r="B40" s="81" t="s">
        <v>246</v>
      </c>
      <c r="C40" s="65"/>
      <c r="D40" s="109">
        <v>504</v>
      </c>
      <c r="E40" s="85"/>
      <c r="F40" s="85"/>
      <c r="G40" s="23">
        <f t="shared" si="2"/>
        <v>0</v>
      </c>
    </row>
    <row r="41" spans="1:7" ht="15" hidden="1" customHeight="1">
      <c r="A41" s="5"/>
      <c r="B41" s="147" t="s">
        <v>247</v>
      </c>
      <c r="C41" s="65"/>
      <c r="D41" s="109">
        <v>329.9403292682926</v>
      </c>
      <c r="E41" s="85"/>
      <c r="F41" s="85"/>
      <c r="G41" s="23">
        <f>(E41+F41)*D41</f>
        <v>0</v>
      </c>
    </row>
    <row r="42" spans="1:7" ht="15" hidden="1" customHeight="1">
      <c r="A42" s="5"/>
      <c r="B42" s="57" t="s">
        <v>355</v>
      </c>
      <c r="C42" s="61"/>
      <c r="D42" s="109">
        <v>0</v>
      </c>
      <c r="E42" s="85"/>
      <c r="F42" s="85"/>
      <c r="G42" s="23">
        <f t="shared" si="2"/>
        <v>0</v>
      </c>
    </row>
    <row r="43" spans="1:7" ht="15" hidden="1" customHeight="1">
      <c r="A43" s="5"/>
      <c r="B43" s="57" t="s">
        <v>304</v>
      </c>
      <c r="C43" s="65"/>
      <c r="D43" s="109">
        <v>0</v>
      </c>
      <c r="E43" s="85"/>
      <c r="F43" s="85"/>
      <c r="G43" s="23">
        <f t="shared" si="2"/>
        <v>0</v>
      </c>
    </row>
    <row r="44" spans="1:7" ht="15" customHeight="1">
      <c r="A44" s="5"/>
      <c r="B44" s="57" t="s">
        <v>90</v>
      </c>
      <c r="C44" s="61"/>
      <c r="D44" s="109">
        <v>492</v>
      </c>
      <c r="E44" s="85"/>
      <c r="F44" s="85"/>
      <c r="G44" s="23">
        <f t="shared" si="2"/>
        <v>0</v>
      </c>
    </row>
    <row r="45" spans="1:7" ht="15" hidden="1" customHeight="1">
      <c r="A45" s="5"/>
      <c r="B45" s="57" t="s">
        <v>236</v>
      </c>
      <c r="C45" s="61"/>
      <c r="D45" s="109">
        <v>376.22081707317079</v>
      </c>
      <c r="E45" s="85"/>
      <c r="F45" s="85"/>
      <c r="G45" s="23">
        <f>(E45+F45)*D45</f>
        <v>0</v>
      </c>
    </row>
    <row r="46" spans="1:7" ht="15" customHeight="1">
      <c r="A46" s="5"/>
      <c r="B46" s="81" t="s">
        <v>24</v>
      </c>
      <c r="C46" s="65"/>
      <c r="D46" s="109">
        <v>559</v>
      </c>
      <c r="E46" s="85"/>
      <c r="F46" s="85"/>
      <c r="G46" s="23">
        <f t="shared" si="2"/>
        <v>0</v>
      </c>
    </row>
    <row r="47" spans="1:7" ht="15" hidden="1" customHeight="1">
      <c r="A47" s="5"/>
      <c r="B47" s="81" t="s">
        <v>362</v>
      </c>
      <c r="C47" s="65"/>
      <c r="D47" s="109">
        <v>0</v>
      </c>
      <c r="E47" s="85"/>
      <c r="F47" s="85"/>
      <c r="G47" s="23">
        <f>(E47+F47)*D47</f>
        <v>0</v>
      </c>
    </row>
    <row r="48" spans="1:7" ht="15" customHeight="1">
      <c r="A48" s="5"/>
      <c r="B48" s="110" t="s">
        <v>235</v>
      </c>
      <c r="C48" s="65"/>
      <c r="D48" s="109">
        <v>517</v>
      </c>
      <c r="E48" s="85"/>
      <c r="F48" s="85"/>
      <c r="G48" s="23">
        <f t="shared" si="2"/>
        <v>0</v>
      </c>
    </row>
    <row r="49" spans="1:7" ht="15" customHeight="1">
      <c r="A49" s="5"/>
      <c r="B49" s="81" t="s">
        <v>62</v>
      </c>
      <c r="C49" s="65"/>
      <c r="D49" s="109">
        <v>642</v>
      </c>
      <c r="E49" s="85"/>
      <c r="F49" s="85"/>
      <c r="G49" s="23">
        <f t="shared" si="2"/>
        <v>0</v>
      </c>
    </row>
    <row r="50" spans="1:7" ht="15" customHeight="1">
      <c r="A50" s="5"/>
      <c r="B50" s="64" t="s">
        <v>303</v>
      </c>
      <c r="C50" s="61"/>
      <c r="D50" s="109">
        <v>638</v>
      </c>
      <c r="E50" s="85"/>
      <c r="F50" s="85"/>
      <c r="G50" s="23">
        <f t="shared" si="2"/>
        <v>0</v>
      </c>
    </row>
    <row r="51" spans="1:7" ht="15" hidden="1" customHeight="1">
      <c r="A51" s="5"/>
      <c r="B51" s="57" t="s">
        <v>180</v>
      </c>
      <c r="C51" s="65"/>
      <c r="D51" s="109">
        <v>138</v>
      </c>
      <c r="E51" s="85"/>
      <c r="F51" s="85"/>
      <c r="G51" s="23">
        <f t="shared" si="2"/>
        <v>0</v>
      </c>
    </row>
    <row r="52" spans="1:7" ht="15" hidden="1" customHeight="1">
      <c r="A52" s="5"/>
      <c r="B52" s="57" t="s">
        <v>232</v>
      </c>
      <c r="C52" s="65"/>
      <c r="D52" s="109">
        <v>138</v>
      </c>
      <c r="E52" s="85"/>
      <c r="F52" s="85"/>
      <c r="G52" s="23">
        <f t="shared" si="2"/>
        <v>0</v>
      </c>
    </row>
    <row r="53" spans="1:7" ht="15" customHeight="1">
      <c r="A53" s="5"/>
      <c r="B53" s="57" t="s">
        <v>25</v>
      </c>
      <c r="C53" s="65"/>
      <c r="D53" s="109">
        <v>554</v>
      </c>
      <c r="E53" s="85"/>
      <c r="F53" s="85"/>
      <c r="G53" s="23">
        <f t="shared" si="2"/>
        <v>0</v>
      </c>
    </row>
    <row r="54" spans="1:7" ht="15" customHeight="1">
      <c r="A54" s="5"/>
      <c r="B54" s="57" t="s">
        <v>85</v>
      </c>
      <c r="C54" s="61"/>
      <c r="D54" s="109">
        <v>483</v>
      </c>
      <c r="E54" s="85"/>
      <c r="F54" s="85"/>
      <c r="G54" s="23">
        <f t="shared" si="2"/>
        <v>0</v>
      </c>
    </row>
    <row r="55" spans="1:7" ht="15" hidden="1" customHeight="1">
      <c r="A55" s="5"/>
      <c r="B55" s="57" t="s">
        <v>370</v>
      </c>
      <c r="C55" s="65"/>
      <c r="D55" s="109">
        <v>518</v>
      </c>
      <c r="E55" s="85"/>
      <c r="F55" s="85"/>
      <c r="G55" s="23">
        <f t="shared" si="2"/>
        <v>0</v>
      </c>
    </row>
    <row r="56" spans="1:7" ht="15" customHeight="1">
      <c r="A56" s="5"/>
      <c r="B56" s="57" t="s">
        <v>26</v>
      </c>
      <c r="C56" s="65"/>
      <c r="D56" s="109">
        <v>642</v>
      </c>
      <c r="E56" s="85"/>
      <c r="F56" s="85"/>
      <c r="G56" s="23">
        <f t="shared" si="2"/>
        <v>0</v>
      </c>
    </row>
    <row r="57" spans="1:7" ht="15" hidden="1" customHeight="1">
      <c r="A57" s="5"/>
      <c r="B57" s="57" t="s">
        <v>364</v>
      </c>
      <c r="C57" s="65"/>
      <c r="D57" s="109">
        <v>421</v>
      </c>
      <c r="E57" s="85"/>
      <c r="F57" s="85"/>
      <c r="G57" s="23">
        <f t="shared" si="2"/>
        <v>0</v>
      </c>
    </row>
    <row r="58" spans="1:7" ht="15" customHeight="1">
      <c r="A58" s="5"/>
      <c r="B58" s="57" t="s">
        <v>97</v>
      </c>
      <c r="C58" s="65"/>
      <c r="D58" s="109">
        <v>530</v>
      </c>
      <c r="E58" s="85"/>
      <c r="F58" s="85"/>
      <c r="G58" s="23">
        <f t="shared" si="2"/>
        <v>0</v>
      </c>
    </row>
    <row r="59" spans="1:7" ht="15" hidden="1" customHeight="1">
      <c r="A59" s="5"/>
      <c r="B59" s="64" t="s">
        <v>214</v>
      </c>
      <c r="C59" s="65"/>
      <c r="D59" s="109">
        <v>138</v>
      </c>
      <c r="E59" s="85"/>
      <c r="F59" s="85"/>
      <c r="G59" s="23">
        <f t="shared" si="2"/>
        <v>0</v>
      </c>
    </row>
    <row r="60" spans="1:7" ht="15" customHeight="1">
      <c r="A60" s="5"/>
      <c r="B60" s="81" t="s">
        <v>0</v>
      </c>
      <c r="C60" s="65"/>
      <c r="D60" s="109">
        <v>564</v>
      </c>
      <c r="E60" s="85"/>
      <c r="F60" s="85"/>
      <c r="G60" s="23">
        <f t="shared" si="2"/>
        <v>0</v>
      </c>
    </row>
    <row r="61" spans="1:7" ht="15" hidden="1" customHeight="1">
      <c r="A61" s="5"/>
      <c r="B61" s="81" t="s">
        <v>237</v>
      </c>
      <c r="C61" s="65"/>
      <c r="D61" s="109">
        <v>353.08057317073172</v>
      </c>
      <c r="E61" s="85"/>
      <c r="F61" s="85"/>
      <c r="G61" s="23">
        <f>(E61+F61)*D61</f>
        <v>0</v>
      </c>
    </row>
    <row r="62" spans="1:7" ht="15" customHeight="1">
      <c r="A62" s="5"/>
      <c r="B62" s="81" t="s">
        <v>238</v>
      </c>
      <c r="C62" s="65"/>
      <c r="D62" s="109">
        <v>588</v>
      </c>
      <c r="E62" s="85"/>
      <c r="F62" s="85"/>
      <c r="G62" s="23">
        <f>(E62+F62)*D62</f>
        <v>0</v>
      </c>
    </row>
    <row r="63" spans="1:7" ht="15" customHeight="1">
      <c r="A63" s="5"/>
      <c r="B63" s="81" t="s">
        <v>239</v>
      </c>
      <c r="C63" s="65"/>
      <c r="D63" s="109">
        <v>533</v>
      </c>
      <c r="E63" s="85"/>
      <c r="F63" s="85"/>
      <c r="G63" s="23">
        <f>(E63+F63)*D63</f>
        <v>0</v>
      </c>
    </row>
    <row r="64" spans="1:7" ht="15" customHeight="1">
      <c r="A64" s="5"/>
      <c r="B64" s="81" t="s">
        <v>252</v>
      </c>
      <c r="C64" s="65"/>
      <c r="D64" s="109">
        <v>571</v>
      </c>
      <c r="E64" s="85"/>
      <c r="F64" s="85"/>
      <c r="G64" s="23">
        <f t="shared" si="2"/>
        <v>0</v>
      </c>
    </row>
    <row r="65" spans="1:7" ht="15" hidden="1" customHeight="1">
      <c r="A65" s="5"/>
      <c r="B65" s="81" t="s">
        <v>402</v>
      </c>
      <c r="C65" s="65"/>
      <c r="D65" s="109">
        <v>571</v>
      </c>
      <c r="E65" s="85"/>
      <c r="F65" s="85"/>
      <c r="G65" s="23">
        <f t="shared" si="2"/>
        <v>0</v>
      </c>
    </row>
    <row r="66" spans="1:7" ht="15" customHeight="1">
      <c r="A66" s="5"/>
      <c r="B66" s="57" t="s">
        <v>435</v>
      </c>
      <c r="C66" s="61"/>
      <c r="D66" s="109">
        <v>560</v>
      </c>
      <c r="E66" s="85"/>
      <c r="F66" s="85"/>
      <c r="G66" s="23">
        <f t="shared" si="2"/>
        <v>0</v>
      </c>
    </row>
    <row r="67" spans="1:7" ht="15" customHeight="1">
      <c r="A67" s="5"/>
      <c r="B67" s="66" t="s">
        <v>407</v>
      </c>
      <c r="C67" s="61"/>
      <c r="D67" s="109">
        <v>655</v>
      </c>
      <c r="E67" s="85"/>
      <c r="F67" s="85"/>
      <c r="G67" s="23">
        <f t="shared" si="2"/>
        <v>0</v>
      </c>
    </row>
    <row r="68" spans="1:7" ht="15" customHeight="1">
      <c r="A68" s="5"/>
      <c r="B68" s="81" t="s">
        <v>373</v>
      </c>
      <c r="C68" s="65"/>
      <c r="D68" s="109">
        <v>749</v>
      </c>
      <c r="E68" s="85"/>
      <c r="F68" s="85"/>
      <c r="G68" s="23">
        <f t="shared" si="2"/>
        <v>0</v>
      </c>
    </row>
    <row r="69" spans="1:7" ht="15" hidden="1" customHeight="1">
      <c r="A69" s="5"/>
      <c r="B69" s="81" t="s">
        <v>299</v>
      </c>
      <c r="C69" s="65"/>
      <c r="D69" s="109">
        <v>0</v>
      </c>
      <c r="E69" s="85"/>
      <c r="F69" s="85"/>
      <c r="G69" s="23">
        <f>(E69+F69)*D69</f>
        <v>0</v>
      </c>
    </row>
    <row r="70" spans="1:7" s="2" customFormat="1" ht="15" customHeight="1">
      <c r="A70" s="12"/>
      <c r="B70" s="81" t="s">
        <v>405</v>
      </c>
      <c r="C70" s="65"/>
      <c r="D70" s="109">
        <v>713</v>
      </c>
      <c r="E70" s="85"/>
      <c r="F70" s="85"/>
      <c r="G70" s="23">
        <f t="shared" si="2"/>
        <v>0</v>
      </c>
    </row>
    <row r="71" spans="1:7" ht="15" customHeight="1">
      <c r="A71" s="5"/>
      <c r="B71" s="81" t="s">
        <v>301</v>
      </c>
      <c r="C71" s="65"/>
      <c r="D71" s="109">
        <v>670</v>
      </c>
      <c r="E71" s="85"/>
      <c r="F71" s="85"/>
      <c r="G71" s="23">
        <f t="shared" si="2"/>
        <v>0</v>
      </c>
    </row>
    <row r="72" spans="1:7" ht="15" customHeight="1">
      <c r="A72" s="5"/>
      <c r="B72" s="57" t="s">
        <v>27</v>
      </c>
      <c r="C72" s="65"/>
      <c r="D72" s="109">
        <v>533</v>
      </c>
      <c r="E72" s="85"/>
      <c r="F72" s="85"/>
      <c r="G72" s="23">
        <f t="shared" si="2"/>
        <v>0</v>
      </c>
    </row>
    <row r="73" spans="1:7" ht="16.899999999999999" hidden="1" customHeight="1">
      <c r="A73" s="5"/>
      <c r="B73" s="81" t="s">
        <v>240</v>
      </c>
      <c r="C73" s="65"/>
      <c r="D73" s="109">
        <v>383.1628902439025</v>
      </c>
      <c r="E73" s="85"/>
      <c r="F73" s="85"/>
      <c r="G73" s="23">
        <f t="shared" si="2"/>
        <v>0</v>
      </c>
    </row>
    <row r="74" spans="1:7" ht="16.899999999999999" customHeight="1">
      <c r="A74" s="5"/>
      <c r="B74" s="81" t="s">
        <v>36</v>
      </c>
      <c r="C74" s="65"/>
      <c r="D74" s="109">
        <v>547</v>
      </c>
      <c r="E74" s="85"/>
      <c r="F74" s="85"/>
      <c r="G74" s="23">
        <f>(E74+F74)*D74</f>
        <v>0</v>
      </c>
    </row>
    <row r="75" spans="1:7" ht="15" customHeight="1">
      <c r="A75" s="5"/>
      <c r="B75" s="57" t="s">
        <v>35</v>
      </c>
      <c r="C75" s="65"/>
      <c r="D75" s="109">
        <v>511</v>
      </c>
      <c r="E75" s="85"/>
      <c r="F75" s="85"/>
      <c r="G75" s="23">
        <f t="shared" si="2"/>
        <v>0</v>
      </c>
    </row>
    <row r="76" spans="1:7" ht="15" hidden="1" customHeight="1">
      <c r="A76" s="5"/>
      <c r="B76" s="57" t="s">
        <v>243</v>
      </c>
      <c r="C76" s="65"/>
      <c r="D76" s="109">
        <v>380.84886585365854</v>
      </c>
      <c r="E76" s="85"/>
      <c r="F76" s="85"/>
      <c r="G76" s="23"/>
    </row>
    <row r="77" spans="1:7" ht="15" customHeight="1">
      <c r="A77" s="5"/>
      <c r="B77" s="57" t="s">
        <v>170</v>
      </c>
      <c r="C77" s="65"/>
      <c r="D77" s="109">
        <v>529</v>
      </c>
      <c r="E77" s="85"/>
      <c r="F77" s="85"/>
      <c r="G77" s="23">
        <f t="shared" si="2"/>
        <v>0</v>
      </c>
    </row>
    <row r="78" spans="1:7" ht="15" customHeight="1">
      <c r="A78" s="5"/>
      <c r="B78" s="57" t="s">
        <v>499</v>
      </c>
      <c r="C78" s="111"/>
      <c r="D78" s="109">
        <v>479</v>
      </c>
      <c r="E78" s="85"/>
      <c r="F78" s="85"/>
      <c r="G78" s="23">
        <f t="shared" si="2"/>
        <v>0</v>
      </c>
    </row>
    <row r="79" spans="1:7" ht="15" hidden="1" customHeight="1">
      <c r="A79" s="5"/>
      <c r="B79" s="64" t="s">
        <v>245</v>
      </c>
      <c r="C79" s="65"/>
      <c r="D79" s="109">
        <v>292.91593902439024</v>
      </c>
      <c r="E79" s="85"/>
      <c r="F79" s="85"/>
      <c r="G79" s="23">
        <f t="shared" si="2"/>
        <v>0</v>
      </c>
    </row>
    <row r="80" spans="1:7" ht="15" hidden="1" customHeight="1">
      <c r="A80" s="5"/>
      <c r="B80" s="57" t="s">
        <v>365</v>
      </c>
      <c r="C80" s="61"/>
      <c r="D80" s="109">
        <v>0</v>
      </c>
      <c r="E80" s="85"/>
      <c r="F80" s="85"/>
      <c r="G80" s="23">
        <f t="shared" si="2"/>
        <v>0</v>
      </c>
    </row>
    <row r="81" spans="1:7" ht="15" customHeight="1">
      <c r="A81" s="5"/>
      <c r="B81" s="57" t="s">
        <v>30</v>
      </c>
      <c r="C81" s="65"/>
      <c r="D81" s="109">
        <v>554</v>
      </c>
      <c r="E81" s="85"/>
      <c r="F81" s="85"/>
      <c r="G81" s="23">
        <f t="shared" si="2"/>
        <v>0</v>
      </c>
    </row>
    <row r="82" spans="1:7" ht="15" hidden="1" customHeight="1">
      <c r="A82" s="5"/>
      <c r="B82" s="57" t="s">
        <v>233</v>
      </c>
      <c r="C82" s="61"/>
      <c r="D82" s="109">
        <v>138</v>
      </c>
      <c r="E82" s="85"/>
      <c r="F82" s="85"/>
      <c r="G82" s="23">
        <f t="shared" si="2"/>
        <v>0</v>
      </c>
    </row>
    <row r="83" spans="1:7" ht="15" customHeight="1">
      <c r="A83" s="5"/>
      <c r="B83" s="57" t="s">
        <v>250</v>
      </c>
      <c r="C83" s="65"/>
      <c r="D83" s="109">
        <v>519</v>
      </c>
      <c r="E83" s="85"/>
      <c r="F83" s="85"/>
      <c r="G83" s="23">
        <f t="shared" si="2"/>
        <v>0</v>
      </c>
    </row>
    <row r="84" spans="1:7" ht="15" customHeight="1">
      <c r="A84" s="5"/>
      <c r="B84" s="57" t="s">
        <v>507</v>
      </c>
      <c r="C84" s="65"/>
      <c r="D84" s="109">
        <v>556</v>
      </c>
      <c r="E84" s="85"/>
      <c r="F84" s="85"/>
      <c r="G84" s="23">
        <f t="shared" si="2"/>
        <v>0</v>
      </c>
    </row>
    <row r="85" spans="1:7" ht="15" customHeight="1">
      <c r="A85" s="5"/>
      <c r="B85" s="81" t="s">
        <v>33</v>
      </c>
      <c r="C85" s="65"/>
      <c r="D85" s="109">
        <v>517</v>
      </c>
      <c r="E85" s="85"/>
      <c r="F85" s="85"/>
      <c r="G85" s="23">
        <f t="shared" si="2"/>
        <v>0</v>
      </c>
    </row>
    <row r="86" spans="1:7" ht="17.25" customHeight="1">
      <c r="A86" s="5"/>
      <c r="B86" s="77" t="s">
        <v>98</v>
      </c>
      <c r="C86" s="59"/>
      <c r="D86" s="59"/>
      <c r="E86" s="85"/>
      <c r="F86" s="85"/>
      <c r="G86" s="23"/>
    </row>
    <row r="87" spans="1:7" ht="15" customHeight="1">
      <c r="A87" s="5"/>
      <c r="B87" s="81" t="s">
        <v>13</v>
      </c>
      <c r="C87" s="58"/>
      <c r="D87" s="76">
        <v>498</v>
      </c>
      <c r="E87" s="85"/>
      <c r="F87" s="85"/>
      <c r="G87" s="23">
        <f t="shared" ref="G87:G119" si="3">(E87+F87)*D87</f>
        <v>0</v>
      </c>
    </row>
    <row r="88" spans="1:7" ht="15" customHeight="1">
      <c r="A88" s="5"/>
      <c r="B88" s="81" t="s">
        <v>3</v>
      </c>
      <c r="C88" s="58"/>
      <c r="D88" s="76">
        <v>498</v>
      </c>
      <c r="E88" s="85"/>
      <c r="F88" s="85"/>
      <c r="G88" s="23">
        <f t="shared" si="3"/>
        <v>0</v>
      </c>
    </row>
    <row r="89" spans="1:7" ht="15" customHeight="1">
      <c r="A89" s="5"/>
      <c r="B89" s="81" t="s">
        <v>4</v>
      </c>
      <c r="C89" s="58"/>
      <c r="D89" s="76">
        <v>498</v>
      </c>
      <c r="E89" s="85"/>
      <c r="F89" s="85"/>
      <c r="G89" s="23">
        <f t="shared" si="3"/>
        <v>0</v>
      </c>
    </row>
    <row r="90" spans="1:7" ht="15" customHeight="1">
      <c r="A90" s="5"/>
      <c r="B90" s="57" t="s">
        <v>15</v>
      </c>
      <c r="C90" s="58"/>
      <c r="D90" s="76">
        <v>498</v>
      </c>
      <c r="E90" s="85"/>
      <c r="F90" s="85"/>
      <c r="G90" s="23">
        <f t="shared" si="3"/>
        <v>0</v>
      </c>
    </row>
    <row r="91" spans="1:7" ht="15" customHeight="1">
      <c r="A91" s="5"/>
      <c r="B91" s="81" t="s">
        <v>1</v>
      </c>
      <c r="C91" s="58"/>
      <c r="D91" s="76">
        <v>498</v>
      </c>
      <c r="E91" s="85"/>
      <c r="F91" s="85"/>
      <c r="G91" s="23">
        <f t="shared" si="3"/>
        <v>0</v>
      </c>
    </row>
    <row r="92" spans="1:7" ht="15" customHeight="1">
      <c r="A92" s="5"/>
      <c r="B92" s="57" t="s">
        <v>103</v>
      </c>
      <c r="C92" s="58"/>
      <c r="D92" s="76">
        <v>498</v>
      </c>
      <c r="E92" s="85"/>
      <c r="F92" s="85"/>
      <c r="G92" s="23">
        <f t="shared" si="3"/>
        <v>0</v>
      </c>
    </row>
    <row r="93" spans="1:7" ht="15" customHeight="1">
      <c r="A93" s="5"/>
      <c r="B93" s="57" t="s">
        <v>445</v>
      </c>
      <c r="C93" s="58"/>
      <c r="D93" s="76">
        <v>498</v>
      </c>
      <c r="E93" s="85"/>
      <c r="F93" s="85"/>
      <c r="G93" s="23">
        <f>(E93+F93)*D93</f>
        <v>0</v>
      </c>
    </row>
    <row r="94" spans="1:7" ht="15" customHeight="1">
      <c r="A94" s="5"/>
      <c r="B94" s="81" t="s">
        <v>5</v>
      </c>
      <c r="C94" s="58"/>
      <c r="D94" s="76">
        <v>498</v>
      </c>
      <c r="E94" s="85"/>
      <c r="F94" s="85"/>
      <c r="G94" s="23">
        <f t="shared" si="3"/>
        <v>0</v>
      </c>
    </row>
    <row r="95" spans="1:7" ht="15" customHeight="1">
      <c r="A95" s="5"/>
      <c r="B95" s="57" t="s">
        <v>6</v>
      </c>
      <c r="C95" s="58"/>
      <c r="D95" s="76">
        <v>498</v>
      </c>
      <c r="E95" s="85"/>
      <c r="F95" s="85"/>
      <c r="G95" s="23">
        <f t="shared" si="3"/>
        <v>0</v>
      </c>
    </row>
    <row r="96" spans="1:7" ht="15" customHeight="1">
      <c r="A96" s="5"/>
      <c r="B96" s="57" t="s">
        <v>102</v>
      </c>
      <c r="C96" s="58"/>
      <c r="D96" s="76">
        <v>498</v>
      </c>
      <c r="E96" s="85"/>
      <c r="F96" s="85"/>
      <c r="G96" s="23">
        <f t="shared" si="3"/>
        <v>0</v>
      </c>
    </row>
    <row r="97" spans="1:7" ht="15" customHeight="1">
      <c r="A97" s="5"/>
      <c r="B97" s="57" t="s">
        <v>23</v>
      </c>
      <c r="C97" s="58"/>
      <c r="D97" s="76">
        <v>498</v>
      </c>
      <c r="E97" s="85"/>
      <c r="F97" s="85"/>
      <c r="G97" s="23">
        <f t="shared" si="3"/>
        <v>0</v>
      </c>
    </row>
    <row r="98" spans="1:7" ht="15" customHeight="1">
      <c r="A98" s="5"/>
      <c r="B98" s="57" t="s">
        <v>22</v>
      </c>
      <c r="C98" s="58"/>
      <c r="D98" s="76">
        <v>498</v>
      </c>
      <c r="E98" s="85"/>
      <c r="F98" s="85"/>
      <c r="G98" s="23">
        <f t="shared" si="3"/>
        <v>0</v>
      </c>
    </row>
    <row r="99" spans="1:7" ht="15" customHeight="1">
      <c r="A99" s="5"/>
      <c r="B99" s="57" t="s">
        <v>57</v>
      </c>
      <c r="C99" s="58"/>
      <c r="D99" s="76">
        <v>498</v>
      </c>
      <c r="E99" s="85"/>
      <c r="F99" s="85"/>
      <c r="G99" s="23">
        <f t="shared" si="3"/>
        <v>0</v>
      </c>
    </row>
    <row r="100" spans="1:7" ht="15" customHeight="1">
      <c r="A100" s="5"/>
      <c r="B100" s="57" t="s">
        <v>7</v>
      </c>
      <c r="C100" s="58"/>
      <c r="D100" s="76">
        <v>498</v>
      </c>
      <c r="E100" s="85"/>
      <c r="F100" s="85"/>
      <c r="G100" s="23">
        <f t="shared" si="3"/>
        <v>0</v>
      </c>
    </row>
    <row r="101" spans="1:7" ht="15" customHeight="1">
      <c r="A101" s="5"/>
      <c r="B101" s="81" t="s">
        <v>466</v>
      </c>
      <c r="C101" s="58"/>
      <c r="D101" s="76">
        <v>498</v>
      </c>
      <c r="E101" s="85"/>
      <c r="F101" s="85"/>
      <c r="G101" s="23">
        <f t="shared" si="3"/>
        <v>0</v>
      </c>
    </row>
    <row r="102" spans="1:7" ht="15" customHeight="1">
      <c r="A102" s="5"/>
      <c r="B102" s="57" t="s">
        <v>14</v>
      </c>
      <c r="C102" s="58"/>
      <c r="D102" s="76">
        <v>498</v>
      </c>
      <c r="E102" s="85"/>
      <c r="F102" s="85"/>
      <c r="G102" s="23">
        <f t="shared" si="3"/>
        <v>0</v>
      </c>
    </row>
    <row r="103" spans="1:7" ht="15" customHeight="1">
      <c r="A103" s="5"/>
      <c r="B103" s="57" t="s">
        <v>111</v>
      </c>
      <c r="C103" s="58"/>
      <c r="D103" s="76">
        <v>498</v>
      </c>
      <c r="E103" s="85"/>
      <c r="F103" s="85"/>
      <c r="G103" s="23">
        <f t="shared" si="3"/>
        <v>0</v>
      </c>
    </row>
    <row r="104" spans="1:7" ht="15" customHeight="1">
      <c r="A104" s="5"/>
      <c r="B104" s="57" t="s">
        <v>106</v>
      </c>
      <c r="C104" s="58"/>
      <c r="D104" s="76">
        <v>498</v>
      </c>
      <c r="E104" s="85"/>
      <c r="F104" s="85"/>
      <c r="G104" s="23">
        <f t="shared" si="3"/>
        <v>0</v>
      </c>
    </row>
    <row r="105" spans="1:7" ht="15" customHeight="1">
      <c r="A105" s="5"/>
      <c r="B105" s="57" t="s">
        <v>58</v>
      </c>
      <c r="C105" s="58"/>
      <c r="D105" s="76">
        <v>498</v>
      </c>
      <c r="E105" s="85"/>
      <c r="F105" s="85"/>
      <c r="G105" s="23">
        <f t="shared" si="3"/>
        <v>0</v>
      </c>
    </row>
    <row r="106" spans="1:7" ht="15" customHeight="1">
      <c r="A106" s="5"/>
      <c r="B106" s="57" t="s">
        <v>32</v>
      </c>
      <c r="C106" s="58"/>
      <c r="D106" s="76">
        <v>498</v>
      </c>
      <c r="E106" s="85"/>
      <c r="F106" s="85"/>
      <c r="G106" s="23">
        <f t="shared" si="3"/>
        <v>0</v>
      </c>
    </row>
    <row r="107" spans="1:7" ht="15" customHeight="1">
      <c r="A107" s="5"/>
      <c r="B107" s="57" t="s">
        <v>109</v>
      </c>
      <c r="C107" s="58"/>
      <c r="D107" s="76">
        <v>498</v>
      </c>
      <c r="E107" s="85"/>
      <c r="F107" s="85"/>
      <c r="G107" s="23">
        <f t="shared" si="3"/>
        <v>0</v>
      </c>
    </row>
    <row r="108" spans="1:7" ht="15" customHeight="1">
      <c r="A108" s="5"/>
      <c r="B108" s="81" t="s">
        <v>39</v>
      </c>
      <c r="C108" s="58"/>
      <c r="D108" s="76">
        <v>498</v>
      </c>
      <c r="E108" s="85"/>
      <c r="F108" s="85"/>
      <c r="G108" s="23">
        <f t="shared" si="3"/>
        <v>0</v>
      </c>
    </row>
    <row r="109" spans="1:7" ht="15" customHeight="1">
      <c r="A109" s="5"/>
      <c r="B109" s="81" t="s">
        <v>9</v>
      </c>
      <c r="C109" s="58"/>
      <c r="D109" s="76">
        <v>498</v>
      </c>
      <c r="E109" s="85"/>
      <c r="F109" s="85"/>
      <c r="G109" s="23">
        <f t="shared" si="3"/>
        <v>0</v>
      </c>
    </row>
    <row r="110" spans="1:7" ht="15" customHeight="1">
      <c r="A110" s="5"/>
      <c r="B110" s="57" t="s">
        <v>42</v>
      </c>
      <c r="C110" s="58"/>
      <c r="D110" s="76">
        <v>498</v>
      </c>
      <c r="E110" s="85"/>
      <c r="F110" s="85"/>
      <c r="G110" s="23">
        <f t="shared" si="3"/>
        <v>0</v>
      </c>
    </row>
    <row r="111" spans="1:7" ht="15" customHeight="1">
      <c r="A111" s="5"/>
      <c r="B111" s="57" t="s">
        <v>37</v>
      </c>
      <c r="C111" s="58"/>
      <c r="D111" s="76">
        <v>498</v>
      </c>
      <c r="E111" s="85"/>
      <c r="F111" s="85"/>
      <c r="G111" s="23">
        <f t="shared" si="3"/>
        <v>0</v>
      </c>
    </row>
    <row r="112" spans="1:7" ht="15" customHeight="1">
      <c r="A112" s="5"/>
      <c r="B112" s="57" t="s">
        <v>44</v>
      </c>
      <c r="C112" s="58"/>
      <c r="D112" s="76">
        <v>498</v>
      </c>
      <c r="E112" s="85"/>
      <c r="F112" s="85"/>
      <c r="G112" s="23">
        <f t="shared" si="3"/>
        <v>0</v>
      </c>
    </row>
    <row r="113" spans="1:7" ht="15" customHeight="1">
      <c r="A113" s="5"/>
      <c r="B113" s="57" t="s">
        <v>16</v>
      </c>
      <c r="C113" s="58"/>
      <c r="D113" s="76">
        <v>498</v>
      </c>
      <c r="E113" s="85"/>
      <c r="F113" s="85"/>
      <c r="G113" s="23">
        <f t="shared" si="3"/>
        <v>0</v>
      </c>
    </row>
    <row r="114" spans="1:7" ht="15" customHeight="1">
      <c r="A114" s="5"/>
      <c r="B114" s="57" t="s">
        <v>59</v>
      </c>
      <c r="C114" s="58"/>
      <c r="D114" s="76">
        <v>498</v>
      </c>
      <c r="E114" s="85"/>
      <c r="F114" s="85"/>
      <c r="G114" s="23">
        <f t="shared" si="3"/>
        <v>0</v>
      </c>
    </row>
    <row r="115" spans="1:7" ht="15" customHeight="1">
      <c r="A115" s="5"/>
      <c r="B115" s="57" t="s">
        <v>467</v>
      </c>
      <c r="C115" s="58"/>
      <c r="D115" s="76">
        <v>498</v>
      </c>
      <c r="E115" s="85"/>
      <c r="F115" s="85"/>
      <c r="G115" s="23">
        <f t="shared" si="3"/>
        <v>0</v>
      </c>
    </row>
    <row r="116" spans="1:7" ht="15" hidden="1" customHeight="1">
      <c r="A116" s="5"/>
      <c r="B116" s="57" t="s">
        <v>438</v>
      </c>
      <c r="C116" s="58"/>
      <c r="D116" s="76">
        <v>498</v>
      </c>
      <c r="E116" s="85"/>
      <c r="F116" s="85"/>
      <c r="G116" s="23">
        <f t="shared" si="3"/>
        <v>0</v>
      </c>
    </row>
    <row r="117" spans="1:7" ht="15" hidden="1" customHeight="1">
      <c r="A117" s="5"/>
      <c r="B117" s="57" t="s">
        <v>469</v>
      </c>
      <c r="C117" s="58"/>
      <c r="D117" s="76">
        <v>498</v>
      </c>
      <c r="E117" s="85"/>
      <c r="F117" s="85"/>
      <c r="G117" s="23">
        <f t="shared" si="3"/>
        <v>0</v>
      </c>
    </row>
    <row r="118" spans="1:7" ht="15" customHeight="1">
      <c r="A118" s="5"/>
      <c r="B118" s="57" t="s">
        <v>18</v>
      </c>
      <c r="C118" s="58"/>
      <c r="D118" s="76">
        <v>498</v>
      </c>
      <c r="E118" s="85"/>
      <c r="F118" s="85"/>
      <c r="G118" s="23">
        <f t="shared" si="3"/>
        <v>0</v>
      </c>
    </row>
    <row r="119" spans="1:7" ht="15" customHeight="1">
      <c r="A119" s="5"/>
      <c r="B119" s="57" t="s">
        <v>104</v>
      </c>
      <c r="C119" s="58"/>
      <c r="D119" s="76">
        <v>498</v>
      </c>
      <c r="E119" s="85"/>
      <c r="F119" s="85"/>
      <c r="G119" s="23">
        <f t="shared" si="3"/>
        <v>0</v>
      </c>
    </row>
    <row r="120" spans="1:7" ht="15" customHeight="1">
      <c r="A120" s="5"/>
      <c r="B120" s="57" t="s">
        <v>99</v>
      </c>
      <c r="C120" s="58"/>
      <c r="D120" s="76">
        <v>498</v>
      </c>
      <c r="E120" s="85"/>
      <c r="F120" s="85"/>
      <c r="G120" s="23">
        <f t="shared" ref="G120:G156" si="4">(E120+F120)*D120</f>
        <v>0</v>
      </c>
    </row>
    <row r="121" spans="1:7" ht="15" customHeight="1">
      <c r="A121" s="5"/>
      <c r="B121" s="57" t="s">
        <v>100</v>
      </c>
      <c r="C121" s="58"/>
      <c r="D121" s="76">
        <v>498</v>
      </c>
      <c r="E121" s="85"/>
      <c r="F121" s="85"/>
      <c r="G121" s="23">
        <f t="shared" si="4"/>
        <v>0</v>
      </c>
    </row>
    <row r="122" spans="1:7" ht="15" customHeight="1">
      <c r="A122" s="5"/>
      <c r="B122" s="81" t="s">
        <v>55</v>
      </c>
      <c r="C122" s="58"/>
      <c r="D122" s="76">
        <v>498</v>
      </c>
      <c r="E122" s="85"/>
      <c r="F122" s="85"/>
      <c r="G122" s="23">
        <f t="shared" si="4"/>
        <v>0</v>
      </c>
    </row>
    <row r="123" spans="1:7" ht="15" customHeight="1">
      <c r="A123" s="5"/>
      <c r="B123" s="57" t="s">
        <v>105</v>
      </c>
      <c r="C123" s="58"/>
      <c r="D123" s="76">
        <v>498</v>
      </c>
      <c r="E123" s="85"/>
      <c r="F123" s="85"/>
      <c r="G123" s="23">
        <f t="shared" si="4"/>
        <v>0</v>
      </c>
    </row>
    <row r="124" spans="1:7" ht="15" customHeight="1">
      <c r="A124" s="5"/>
      <c r="B124" s="57" t="s">
        <v>19</v>
      </c>
      <c r="C124" s="58"/>
      <c r="D124" s="76">
        <v>498</v>
      </c>
      <c r="E124" s="85"/>
      <c r="F124" s="85"/>
      <c r="G124" s="23">
        <f t="shared" si="4"/>
        <v>0</v>
      </c>
    </row>
    <row r="125" spans="1:7" ht="15" customHeight="1">
      <c r="A125" s="5"/>
      <c r="B125" s="57" t="s">
        <v>52</v>
      </c>
      <c r="C125" s="58"/>
      <c r="D125" s="76">
        <v>498</v>
      </c>
      <c r="E125" s="85"/>
      <c r="F125" s="85"/>
      <c r="G125" s="23">
        <f t="shared" si="4"/>
        <v>0</v>
      </c>
    </row>
    <row r="126" spans="1:7" ht="15" customHeight="1">
      <c r="A126" s="5"/>
      <c r="B126" s="57" t="s">
        <v>101</v>
      </c>
      <c r="C126" s="58"/>
      <c r="D126" s="76">
        <v>498</v>
      </c>
      <c r="E126" s="85"/>
      <c r="F126" s="85"/>
      <c r="G126" s="23">
        <f t="shared" si="4"/>
        <v>0</v>
      </c>
    </row>
    <row r="127" spans="1:7" ht="15" customHeight="1">
      <c r="A127" s="5"/>
      <c r="B127" s="57" t="s">
        <v>21</v>
      </c>
      <c r="C127" s="58"/>
      <c r="D127" s="76">
        <v>498</v>
      </c>
      <c r="E127" s="85"/>
      <c r="F127" s="85"/>
      <c r="G127" s="23">
        <f t="shared" si="4"/>
        <v>0</v>
      </c>
    </row>
    <row r="128" spans="1:7" ht="15" customHeight="1">
      <c r="A128" s="5"/>
      <c r="B128" s="57" t="s">
        <v>48</v>
      </c>
      <c r="C128" s="58"/>
      <c r="D128" s="76">
        <v>498</v>
      </c>
      <c r="E128" s="85"/>
      <c r="F128" s="85"/>
      <c r="G128" s="23">
        <f t="shared" si="4"/>
        <v>0</v>
      </c>
    </row>
    <row r="129" spans="1:7" ht="15" customHeight="1">
      <c r="A129" s="5"/>
      <c r="B129" s="57" t="s">
        <v>175</v>
      </c>
      <c r="C129" s="58"/>
      <c r="D129" s="76">
        <v>498</v>
      </c>
      <c r="E129" s="85"/>
      <c r="F129" s="85"/>
      <c r="G129" s="23">
        <f t="shared" si="4"/>
        <v>0</v>
      </c>
    </row>
    <row r="130" spans="1:7" ht="15" customHeight="1">
      <c r="A130" s="5"/>
      <c r="B130" s="57" t="s">
        <v>110</v>
      </c>
      <c r="C130" s="58"/>
      <c r="D130" s="76">
        <v>498</v>
      </c>
      <c r="E130" s="85"/>
      <c r="F130" s="85"/>
      <c r="G130" s="23">
        <f t="shared" si="4"/>
        <v>0</v>
      </c>
    </row>
    <row r="131" spans="1:7" ht="15" customHeight="1">
      <c r="A131" s="5"/>
      <c r="B131" s="57" t="s">
        <v>500</v>
      </c>
      <c r="C131" s="58"/>
      <c r="D131" s="76">
        <v>498</v>
      </c>
      <c r="E131" s="85"/>
      <c r="F131" s="85"/>
      <c r="G131" s="23">
        <f t="shared" si="4"/>
        <v>0</v>
      </c>
    </row>
    <row r="132" spans="1:7" ht="15" customHeight="1">
      <c r="A132" s="5"/>
      <c r="B132" s="57" t="s">
        <v>45</v>
      </c>
      <c r="C132" s="58"/>
      <c r="D132" s="76">
        <v>498</v>
      </c>
      <c r="E132" s="85"/>
      <c r="F132" s="85"/>
      <c r="G132" s="23">
        <f t="shared" si="4"/>
        <v>0</v>
      </c>
    </row>
    <row r="133" spans="1:7" ht="15" customHeight="1">
      <c r="A133" s="5"/>
      <c r="B133" s="57" t="s">
        <v>53</v>
      </c>
      <c r="C133" s="58"/>
      <c r="D133" s="76">
        <v>498</v>
      </c>
      <c r="E133" s="85"/>
      <c r="F133" s="85"/>
      <c r="G133" s="23">
        <f t="shared" si="4"/>
        <v>0</v>
      </c>
    </row>
    <row r="134" spans="1:7" ht="15" customHeight="1">
      <c r="A134" s="5"/>
      <c r="B134" s="81" t="s">
        <v>108</v>
      </c>
      <c r="C134" s="58"/>
      <c r="D134" s="76">
        <v>498</v>
      </c>
      <c r="E134" s="85"/>
      <c r="F134" s="85"/>
      <c r="G134" s="23">
        <f t="shared" si="4"/>
        <v>0</v>
      </c>
    </row>
    <row r="135" spans="1:7" ht="15" customHeight="1">
      <c r="A135" s="5"/>
      <c r="B135" s="57" t="s">
        <v>107</v>
      </c>
      <c r="C135" s="58"/>
      <c r="D135" s="76">
        <v>498</v>
      </c>
      <c r="E135" s="85"/>
      <c r="F135" s="85"/>
      <c r="G135" s="23">
        <f t="shared" si="4"/>
        <v>0</v>
      </c>
    </row>
    <row r="136" spans="1:7" ht="15" customHeight="1">
      <c r="A136" s="5"/>
      <c r="B136" s="57" t="s">
        <v>17</v>
      </c>
      <c r="C136" s="58"/>
      <c r="D136" s="76">
        <v>498</v>
      </c>
      <c r="E136" s="85"/>
      <c r="F136" s="85"/>
      <c r="G136" s="23">
        <f t="shared" si="4"/>
        <v>0</v>
      </c>
    </row>
    <row r="137" spans="1:7" ht="15" customHeight="1">
      <c r="A137" s="5"/>
      <c r="B137" s="77" t="s">
        <v>172</v>
      </c>
      <c r="C137" s="58"/>
      <c r="D137" s="76">
        <v>498</v>
      </c>
      <c r="E137" s="85"/>
      <c r="F137" s="85"/>
      <c r="G137" s="23">
        <f t="shared" si="4"/>
        <v>0</v>
      </c>
    </row>
    <row r="138" spans="1:7" ht="15" customHeight="1">
      <c r="A138" s="5"/>
      <c r="B138" s="57" t="s">
        <v>56</v>
      </c>
      <c r="C138" s="58"/>
      <c r="D138" s="76">
        <v>498</v>
      </c>
      <c r="E138" s="85"/>
      <c r="F138" s="85"/>
      <c r="G138" s="23">
        <f t="shared" si="4"/>
        <v>0</v>
      </c>
    </row>
    <row r="139" spans="1:7" ht="15" customHeight="1">
      <c r="A139" s="5"/>
      <c r="B139" s="57" t="s">
        <v>46</v>
      </c>
      <c r="C139" s="58"/>
      <c r="D139" s="76">
        <v>498</v>
      </c>
      <c r="E139" s="85"/>
      <c r="F139" s="85"/>
      <c r="G139" s="23">
        <f t="shared" si="4"/>
        <v>0</v>
      </c>
    </row>
    <row r="140" spans="1:7" ht="15" customHeight="1">
      <c r="A140" s="5"/>
      <c r="B140" s="81" t="s">
        <v>65</v>
      </c>
      <c r="C140" s="58"/>
      <c r="D140" s="76">
        <v>498</v>
      </c>
      <c r="E140" s="85"/>
      <c r="F140" s="85"/>
      <c r="G140" s="23">
        <f t="shared" si="4"/>
        <v>0</v>
      </c>
    </row>
    <row r="141" spans="1:7" ht="15" customHeight="1">
      <c r="A141" s="5"/>
      <c r="B141" s="57" t="s">
        <v>446</v>
      </c>
      <c r="C141" s="58"/>
      <c r="D141" s="76">
        <v>498</v>
      </c>
      <c r="E141" s="85"/>
      <c r="F141" s="85"/>
      <c r="G141" s="23">
        <f>(E141+F141)*D141</f>
        <v>0</v>
      </c>
    </row>
    <row r="142" spans="1:7" ht="15" customHeight="1">
      <c r="A142" s="5"/>
      <c r="B142" s="81" t="s">
        <v>442</v>
      </c>
      <c r="C142" s="58"/>
      <c r="D142" s="76">
        <v>498</v>
      </c>
      <c r="E142" s="85"/>
      <c r="F142" s="85"/>
      <c r="G142" s="23">
        <f>(E142+F142)*D142</f>
        <v>0</v>
      </c>
    </row>
    <row r="143" spans="1:7" ht="15" customHeight="1">
      <c r="A143" s="5"/>
      <c r="B143" s="57" t="s">
        <v>176</v>
      </c>
      <c r="C143" s="58"/>
      <c r="D143" s="76">
        <v>498</v>
      </c>
      <c r="E143" s="85"/>
      <c r="F143" s="85"/>
      <c r="G143" s="23">
        <f t="shared" si="4"/>
        <v>0</v>
      </c>
    </row>
    <row r="144" spans="1:7" ht="15" customHeight="1">
      <c r="A144" s="5"/>
      <c r="B144" s="81" t="s">
        <v>8</v>
      </c>
      <c r="C144" s="58"/>
      <c r="D144" s="76">
        <v>498</v>
      </c>
      <c r="E144" s="85"/>
      <c r="F144" s="85"/>
      <c r="G144" s="23">
        <f t="shared" si="4"/>
        <v>0</v>
      </c>
    </row>
    <row r="145" spans="1:7" ht="15" customHeight="1">
      <c r="A145" s="5"/>
      <c r="B145" s="57" t="s">
        <v>95</v>
      </c>
      <c r="C145" s="58"/>
      <c r="D145" s="76">
        <v>498</v>
      </c>
      <c r="E145" s="85"/>
      <c r="F145" s="85"/>
      <c r="G145" s="23">
        <f t="shared" si="4"/>
        <v>0</v>
      </c>
    </row>
    <row r="146" spans="1:7" ht="15" customHeight="1">
      <c r="A146" s="5"/>
      <c r="B146" s="57" t="s">
        <v>64</v>
      </c>
      <c r="C146" s="58"/>
      <c r="D146" s="76">
        <v>498</v>
      </c>
      <c r="E146" s="85"/>
      <c r="F146" s="85"/>
      <c r="G146" s="23">
        <f t="shared" si="4"/>
        <v>0</v>
      </c>
    </row>
    <row r="147" spans="1:7" ht="15" customHeight="1">
      <c r="A147" s="5"/>
      <c r="B147" s="77" t="s">
        <v>177</v>
      </c>
      <c r="C147" s="58"/>
      <c r="D147" s="76">
        <v>498</v>
      </c>
      <c r="E147" s="85"/>
      <c r="F147" s="85"/>
      <c r="G147" s="23">
        <f t="shared" si="4"/>
        <v>0</v>
      </c>
    </row>
    <row r="148" spans="1:7" ht="15" customHeight="1">
      <c r="A148" s="5"/>
      <c r="B148" s="64" t="s">
        <v>61</v>
      </c>
      <c r="C148" s="58"/>
      <c r="D148" s="76">
        <v>498</v>
      </c>
      <c r="E148" s="85"/>
      <c r="F148" s="85"/>
      <c r="G148" s="23">
        <f t="shared" si="4"/>
        <v>0</v>
      </c>
    </row>
    <row r="149" spans="1:7" ht="15" customHeight="1">
      <c r="A149" s="5"/>
      <c r="B149" s="64" t="s">
        <v>447</v>
      </c>
      <c r="C149" s="58"/>
      <c r="D149" s="76">
        <v>498</v>
      </c>
      <c r="E149" s="85"/>
      <c r="F149" s="85"/>
      <c r="G149" s="23">
        <f>(E149+F149)*D149</f>
        <v>0</v>
      </c>
    </row>
    <row r="150" spans="1:7" ht="15" customHeight="1">
      <c r="A150" s="5"/>
      <c r="B150" s="81" t="s">
        <v>11</v>
      </c>
      <c r="C150" s="58"/>
      <c r="D150" s="76">
        <v>498</v>
      </c>
      <c r="E150" s="85"/>
      <c r="F150" s="85"/>
      <c r="G150" s="23">
        <f t="shared" si="4"/>
        <v>0</v>
      </c>
    </row>
    <row r="151" spans="1:7" ht="15" customHeight="1">
      <c r="A151" s="5"/>
      <c r="B151" s="57" t="s">
        <v>448</v>
      </c>
      <c r="C151" s="58"/>
      <c r="D151" s="76">
        <v>498</v>
      </c>
      <c r="E151" s="85"/>
      <c r="F151" s="85"/>
      <c r="G151" s="23">
        <f>(E151+F151)*D151</f>
        <v>0</v>
      </c>
    </row>
    <row r="152" spans="1:7" ht="15" customHeight="1">
      <c r="A152" s="5"/>
      <c r="B152" s="57" t="s">
        <v>10</v>
      </c>
      <c r="C152" s="58"/>
      <c r="D152" s="76">
        <v>498</v>
      </c>
      <c r="E152" s="85"/>
      <c r="F152" s="85"/>
      <c r="G152" s="23">
        <f t="shared" si="4"/>
        <v>0</v>
      </c>
    </row>
    <row r="153" spans="1:7" ht="15" hidden="1" customHeight="1">
      <c r="A153" s="5"/>
      <c r="B153" s="57" t="s">
        <v>375</v>
      </c>
      <c r="C153" s="58"/>
      <c r="D153" s="76">
        <v>498</v>
      </c>
      <c r="E153" s="85"/>
      <c r="F153" s="85"/>
      <c r="G153" s="23">
        <f>(E153+F153)*D153</f>
        <v>0</v>
      </c>
    </row>
    <row r="154" spans="1:7" ht="15" hidden="1" customHeight="1">
      <c r="A154" s="5"/>
      <c r="B154" s="57" t="s">
        <v>440</v>
      </c>
      <c r="C154" s="58"/>
      <c r="D154" s="76">
        <v>498</v>
      </c>
      <c r="E154" s="85"/>
      <c r="F154" s="85"/>
      <c r="G154" s="23">
        <f t="shared" si="4"/>
        <v>0</v>
      </c>
    </row>
    <row r="155" spans="1:7" ht="15" customHeight="1">
      <c r="A155" s="5"/>
      <c r="B155" s="57" t="s">
        <v>12</v>
      </c>
      <c r="C155" s="58"/>
      <c r="D155" s="76">
        <v>498</v>
      </c>
      <c r="E155" s="85"/>
      <c r="F155" s="85"/>
      <c r="G155" s="23">
        <f t="shared" si="4"/>
        <v>0</v>
      </c>
    </row>
    <row r="156" spans="1:7" ht="15" customHeight="1">
      <c r="A156" s="5"/>
      <c r="B156" s="57" t="s">
        <v>168</v>
      </c>
      <c r="C156" s="58"/>
      <c r="D156" s="76">
        <v>498</v>
      </c>
      <c r="E156" s="85"/>
      <c r="F156" s="85"/>
      <c r="G156" s="23">
        <f t="shared" si="4"/>
        <v>0</v>
      </c>
    </row>
    <row r="157" spans="1:7" ht="15" customHeight="1">
      <c r="A157" s="5"/>
      <c r="B157" s="57" t="s">
        <v>31</v>
      </c>
      <c r="C157" s="58"/>
      <c r="D157" s="76">
        <v>498</v>
      </c>
      <c r="E157" s="85"/>
      <c r="F157" s="85"/>
      <c r="G157" s="23">
        <f>(E157+F157)*D157</f>
        <v>0</v>
      </c>
    </row>
    <row r="158" spans="1:7" ht="15" customHeight="1">
      <c r="A158" s="5"/>
      <c r="B158" s="57" t="s">
        <v>63</v>
      </c>
      <c r="C158" s="58"/>
      <c r="D158" s="76">
        <v>498</v>
      </c>
      <c r="E158" s="85"/>
      <c r="F158" s="85"/>
      <c r="G158" s="23">
        <f>(E158+F158)*D158</f>
        <v>0</v>
      </c>
    </row>
    <row r="159" spans="1:7" ht="15" customHeight="1">
      <c r="A159" s="5"/>
      <c r="B159" s="57" t="s">
        <v>47</v>
      </c>
      <c r="C159" s="58"/>
      <c r="D159" s="76">
        <v>498</v>
      </c>
      <c r="E159" s="85"/>
      <c r="F159" s="85"/>
      <c r="G159" s="23">
        <f>(E159+F159)*D159</f>
        <v>0</v>
      </c>
    </row>
    <row r="160" spans="1:7" ht="15" customHeight="1">
      <c r="A160" s="5"/>
      <c r="B160" s="57" t="s">
        <v>43</v>
      </c>
      <c r="C160" s="58"/>
      <c r="D160" s="76">
        <v>498</v>
      </c>
      <c r="E160" s="85"/>
      <c r="F160" s="85"/>
      <c r="G160" s="23">
        <f>(E160+F160)*D160</f>
        <v>0</v>
      </c>
    </row>
    <row r="161" spans="1:7">
      <c r="A161" s="5"/>
      <c r="B161" s="78"/>
      <c r="C161" s="59"/>
      <c r="D161" s="76">
        <v>498</v>
      </c>
      <c r="E161" s="76">
        <f>SUM(E15:E160)</f>
        <v>0</v>
      </c>
      <c r="F161" s="76">
        <f>SUM(F15:F160)</f>
        <v>0</v>
      </c>
      <c r="G161" s="86">
        <f>SUM(G15:G160)</f>
        <v>0</v>
      </c>
    </row>
    <row r="162" spans="1:7">
      <c r="A162" s="5"/>
      <c r="B162" s="78"/>
      <c r="C162" s="59"/>
      <c r="D162" s="76">
        <v>498</v>
      </c>
      <c r="E162" s="87" t="s">
        <v>116</v>
      </c>
      <c r="F162" s="88">
        <f>E161+F161</f>
        <v>0</v>
      </c>
      <c r="G162" s="89"/>
    </row>
    <row r="163" spans="1:7">
      <c r="A163" s="5"/>
      <c r="B163" s="5"/>
      <c r="C163" s="6"/>
      <c r="D163" s="6"/>
      <c r="E163" s="6"/>
      <c r="F163" s="6"/>
      <c r="G163" s="6"/>
    </row>
    <row r="164" spans="1:7">
      <c r="A164" s="1"/>
      <c r="C164"/>
      <c r="D164"/>
      <c r="E164"/>
      <c r="F164"/>
    </row>
    <row r="165" spans="1:7" ht="13.5" customHeight="1">
      <c r="A165" s="1"/>
      <c r="C165"/>
      <c r="D165"/>
      <c r="E165"/>
      <c r="F165"/>
      <c r="G165"/>
    </row>
    <row r="166" spans="1:7" hidden="1">
      <c r="A166" s="1"/>
      <c r="C166"/>
      <c r="D166"/>
      <c r="E166"/>
      <c r="F166"/>
      <c r="G166"/>
    </row>
    <row r="167" spans="1:7" ht="25.5" customHeight="1">
      <c r="A167" s="1"/>
      <c r="B167" s="29" t="s">
        <v>208</v>
      </c>
      <c r="C167" s="131"/>
      <c r="D167" s="131"/>
      <c r="E167" s="85"/>
      <c r="F167" s="85"/>
      <c r="G167" s="23"/>
    </row>
    <row r="168" spans="1:7">
      <c r="A168" s="1"/>
      <c r="C168"/>
      <c r="D168"/>
      <c r="E168" s="130" t="s">
        <v>187</v>
      </c>
      <c r="F168" s="130" t="s">
        <v>188</v>
      </c>
      <c r="G168"/>
    </row>
    <row r="169" spans="1:7">
      <c r="A169" s="1"/>
      <c r="B169" s="81" t="s">
        <v>13</v>
      </c>
      <c r="C169" s="58"/>
      <c r="D169" s="76">
        <v>740</v>
      </c>
      <c r="E169" s="85"/>
      <c r="F169" s="85"/>
      <c r="G169" s="23">
        <f t="shared" ref="G169:G238" si="5">(E169+F169)*D169</f>
        <v>0</v>
      </c>
    </row>
    <row r="170" spans="1:7">
      <c r="A170" s="1"/>
      <c r="B170" s="81" t="s">
        <v>3</v>
      </c>
      <c r="C170" s="58"/>
      <c r="D170" s="76">
        <v>740</v>
      </c>
      <c r="E170" s="85"/>
      <c r="F170" s="85"/>
      <c r="G170" s="23">
        <f t="shared" si="5"/>
        <v>0</v>
      </c>
    </row>
    <row r="171" spans="1:7">
      <c r="A171" s="1"/>
      <c r="B171" s="81" t="s">
        <v>4</v>
      </c>
      <c r="C171" s="58"/>
      <c r="D171" s="76">
        <v>740</v>
      </c>
      <c r="E171" s="85"/>
      <c r="F171" s="85"/>
      <c r="G171" s="23">
        <f t="shared" si="5"/>
        <v>0</v>
      </c>
    </row>
    <row r="172" spans="1:7">
      <c r="A172" s="1"/>
      <c r="B172" s="57" t="s">
        <v>15</v>
      </c>
      <c r="C172" s="58"/>
      <c r="D172" s="76">
        <v>740</v>
      </c>
      <c r="E172" s="85"/>
      <c r="F172" s="85"/>
      <c r="G172" s="23">
        <f t="shared" si="5"/>
        <v>0</v>
      </c>
    </row>
    <row r="173" spans="1:7">
      <c r="A173" s="1"/>
      <c r="B173" s="81" t="s">
        <v>1</v>
      </c>
      <c r="C173" s="58"/>
      <c r="D173" s="76">
        <v>740</v>
      </c>
      <c r="E173" s="85"/>
      <c r="F173" s="85"/>
      <c r="G173" s="23">
        <f t="shared" si="5"/>
        <v>0</v>
      </c>
    </row>
    <row r="174" spans="1:7">
      <c r="A174" s="1"/>
      <c r="B174" s="57" t="s">
        <v>103</v>
      </c>
      <c r="C174" s="58"/>
      <c r="D174" s="76">
        <v>740</v>
      </c>
      <c r="E174" s="85"/>
      <c r="F174" s="85"/>
      <c r="G174" s="23">
        <f t="shared" si="5"/>
        <v>0</v>
      </c>
    </row>
    <row r="175" spans="1:7">
      <c r="A175" s="1"/>
      <c r="B175" s="143" t="s">
        <v>226</v>
      </c>
      <c r="C175" s="58"/>
      <c r="D175" s="76">
        <v>740</v>
      </c>
      <c r="E175" s="85"/>
      <c r="F175" s="85"/>
      <c r="G175" s="23">
        <f>(E175+F175)*D175</f>
        <v>0</v>
      </c>
    </row>
    <row r="176" spans="1:7">
      <c r="A176" s="1"/>
      <c r="B176" s="81" t="s">
        <v>5</v>
      </c>
      <c r="C176" s="58"/>
      <c r="D176" s="76">
        <v>740</v>
      </c>
      <c r="E176" s="85"/>
      <c r="F176" s="85"/>
      <c r="G176" s="23">
        <f t="shared" si="5"/>
        <v>0</v>
      </c>
    </row>
    <row r="177" spans="1:7">
      <c r="A177" s="1"/>
      <c r="B177" s="57" t="s">
        <v>6</v>
      </c>
      <c r="C177" s="58"/>
      <c r="D177" s="76">
        <v>740</v>
      </c>
      <c r="E177" s="85"/>
      <c r="F177" s="85"/>
      <c r="G177" s="23">
        <f t="shared" si="5"/>
        <v>0</v>
      </c>
    </row>
    <row r="178" spans="1:7">
      <c r="A178" s="1"/>
      <c r="B178" s="57" t="s">
        <v>102</v>
      </c>
      <c r="C178" s="58"/>
      <c r="D178" s="76">
        <v>740</v>
      </c>
      <c r="E178" s="85"/>
      <c r="F178" s="85"/>
      <c r="G178" s="23">
        <f t="shared" si="5"/>
        <v>0</v>
      </c>
    </row>
    <row r="179" spans="1:7">
      <c r="A179" s="1"/>
      <c r="B179" s="57" t="s">
        <v>23</v>
      </c>
      <c r="C179" s="58"/>
      <c r="D179" s="76">
        <v>740</v>
      </c>
      <c r="E179" s="85"/>
      <c r="F179" s="85"/>
      <c r="G179" s="23">
        <f t="shared" si="5"/>
        <v>0</v>
      </c>
    </row>
    <row r="180" spans="1:7">
      <c r="A180" s="1"/>
      <c r="B180" s="57" t="s">
        <v>22</v>
      </c>
      <c r="C180" s="58"/>
      <c r="D180" s="76">
        <v>740</v>
      </c>
      <c r="E180" s="85"/>
      <c r="F180" s="85"/>
      <c r="G180" s="23">
        <f t="shared" si="5"/>
        <v>0</v>
      </c>
    </row>
    <row r="181" spans="1:7">
      <c r="A181" s="1"/>
      <c r="B181" s="57" t="s">
        <v>57</v>
      </c>
      <c r="C181" s="58"/>
      <c r="D181" s="76">
        <v>740</v>
      </c>
      <c r="E181" s="85"/>
      <c r="F181" s="85"/>
      <c r="G181" s="23">
        <f t="shared" si="5"/>
        <v>0</v>
      </c>
    </row>
    <row r="182" spans="1:7">
      <c r="A182" s="1"/>
      <c r="B182" s="57" t="s">
        <v>468</v>
      </c>
      <c r="C182" s="58"/>
      <c r="D182" s="76">
        <v>740</v>
      </c>
      <c r="E182" s="85"/>
      <c r="F182" s="85"/>
      <c r="G182" s="23">
        <f t="shared" si="5"/>
        <v>0</v>
      </c>
    </row>
    <row r="183" spans="1:7">
      <c r="A183" s="1"/>
      <c r="B183" s="81" t="s">
        <v>2</v>
      </c>
      <c r="C183" s="58"/>
      <c r="D183" s="76">
        <v>740</v>
      </c>
      <c r="E183" s="85"/>
      <c r="F183" s="85"/>
      <c r="G183" s="23">
        <f t="shared" si="5"/>
        <v>0</v>
      </c>
    </row>
    <row r="184" spans="1:7">
      <c r="A184" s="1"/>
      <c r="B184" s="57" t="s">
        <v>14</v>
      </c>
      <c r="C184" s="58"/>
      <c r="D184" s="76">
        <v>740</v>
      </c>
      <c r="E184" s="85"/>
      <c r="F184" s="85"/>
      <c r="G184" s="23">
        <f t="shared" si="5"/>
        <v>0</v>
      </c>
    </row>
    <row r="185" spans="1:7">
      <c r="A185" s="1"/>
      <c r="B185" s="57" t="s">
        <v>111</v>
      </c>
      <c r="C185" s="58"/>
      <c r="D185" s="76">
        <v>740</v>
      </c>
      <c r="E185" s="85"/>
      <c r="F185" s="85"/>
      <c r="G185" s="23">
        <f t="shared" si="5"/>
        <v>0</v>
      </c>
    </row>
    <row r="186" spans="1:7">
      <c r="A186" s="1"/>
      <c r="B186" s="57" t="s">
        <v>106</v>
      </c>
      <c r="C186" s="58"/>
      <c r="D186" s="76">
        <v>740</v>
      </c>
      <c r="E186" s="85"/>
      <c r="F186" s="85"/>
      <c r="G186" s="23">
        <f t="shared" si="5"/>
        <v>0</v>
      </c>
    </row>
    <row r="187" spans="1:7">
      <c r="A187" s="1"/>
      <c r="B187" s="57" t="s">
        <v>58</v>
      </c>
      <c r="C187" s="58"/>
      <c r="D187" s="76">
        <v>740</v>
      </c>
      <c r="E187" s="85"/>
      <c r="F187" s="85"/>
      <c r="G187" s="23">
        <f t="shared" si="5"/>
        <v>0</v>
      </c>
    </row>
    <row r="188" spans="1:7">
      <c r="A188" s="1"/>
      <c r="B188" s="57" t="s">
        <v>32</v>
      </c>
      <c r="C188" s="58"/>
      <c r="D188" s="76">
        <v>740</v>
      </c>
      <c r="E188" s="85"/>
      <c r="F188" s="85"/>
      <c r="G188" s="23">
        <f t="shared" si="5"/>
        <v>0</v>
      </c>
    </row>
    <row r="189" spans="1:7">
      <c r="A189" s="1"/>
      <c r="B189" s="57" t="s">
        <v>109</v>
      </c>
      <c r="C189" s="58"/>
      <c r="D189" s="76">
        <v>740</v>
      </c>
      <c r="E189" s="85"/>
      <c r="F189" s="85"/>
      <c r="G189" s="23">
        <f t="shared" si="5"/>
        <v>0</v>
      </c>
    </row>
    <row r="190" spans="1:7">
      <c r="A190" s="1"/>
      <c r="B190" s="81" t="s">
        <v>39</v>
      </c>
      <c r="C190" s="58"/>
      <c r="D190" s="76">
        <v>740</v>
      </c>
      <c r="E190" s="85"/>
      <c r="F190" s="85"/>
      <c r="G190" s="23">
        <f t="shared" si="5"/>
        <v>0</v>
      </c>
    </row>
    <row r="191" spans="1:7">
      <c r="A191" s="1"/>
      <c r="B191" s="81" t="s">
        <v>9</v>
      </c>
      <c r="C191" s="58"/>
      <c r="D191" s="76">
        <v>740</v>
      </c>
      <c r="E191" s="85"/>
      <c r="F191" s="85"/>
      <c r="G191" s="23">
        <f t="shared" si="5"/>
        <v>0</v>
      </c>
    </row>
    <row r="192" spans="1:7">
      <c r="A192" s="1"/>
      <c r="B192" s="57" t="s">
        <v>42</v>
      </c>
      <c r="C192" s="58"/>
      <c r="D192" s="76">
        <v>740</v>
      </c>
      <c r="E192" s="85"/>
      <c r="F192" s="85"/>
      <c r="G192" s="23">
        <f t="shared" si="5"/>
        <v>0</v>
      </c>
    </row>
    <row r="193" spans="1:7">
      <c r="A193" s="1"/>
      <c r="B193" s="57" t="s">
        <v>37</v>
      </c>
      <c r="C193" s="58"/>
      <c r="D193" s="76">
        <v>740</v>
      </c>
      <c r="E193" s="85"/>
      <c r="F193" s="85"/>
      <c r="G193" s="23">
        <f t="shared" si="5"/>
        <v>0</v>
      </c>
    </row>
    <row r="194" spans="1:7">
      <c r="A194" s="1"/>
      <c r="B194" s="57" t="s">
        <v>44</v>
      </c>
      <c r="C194" s="58"/>
      <c r="D194" s="76">
        <v>740</v>
      </c>
      <c r="E194" s="85"/>
      <c r="F194" s="85"/>
      <c r="G194" s="23">
        <f t="shared" si="5"/>
        <v>0</v>
      </c>
    </row>
    <row r="195" spans="1:7">
      <c r="A195" s="1"/>
      <c r="B195" s="57" t="s">
        <v>16</v>
      </c>
      <c r="C195" s="58"/>
      <c r="D195" s="76">
        <v>740</v>
      </c>
      <c r="E195" s="85"/>
      <c r="F195" s="85"/>
      <c r="G195" s="23">
        <f t="shared" si="5"/>
        <v>0</v>
      </c>
    </row>
    <row r="196" spans="1:7">
      <c r="A196" s="1"/>
      <c r="B196" s="57" t="s">
        <v>59</v>
      </c>
      <c r="C196" s="58"/>
      <c r="D196" s="76">
        <v>740</v>
      </c>
      <c r="E196" s="85"/>
      <c r="F196" s="85"/>
      <c r="G196" s="23">
        <f t="shared" si="5"/>
        <v>0</v>
      </c>
    </row>
    <row r="197" spans="1:7">
      <c r="A197" s="1"/>
      <c r="B197" s="57" t="s">
        <v>467</v>
      </c>
      <c r="C197" s="58"/>
      <c r="D197" s="76">
        <v>740</v>
      </c>
      <c r="E197" s="85"/>
      <c r="F197" s="85"/>
      <c r="G197" s="23">
        <f t="shared" si="5"/>
        <v>0</v>
      </c>
    </row>
    <row r="198" spans="1:7" hidden="1">
      <c r="A198" s="1"/>
      <c r="B198" s="57" t="s">
        <v>471</v>
      </c>
      <c r="C198" s="58"/>
      <c r="D198" s="76">
        <v>740</v>
      </c>
      <c r="E198" s="85"/>
      <c r="F198" s="85"/>
      <c r="G198" s="23">
        <f t="shared" si="5"/>
        <v>0</v>
      </c>
    </row>
    <row r="199" spans="1:7" hidden="1">
      <c r="A199" s="1"/>
      <c r="B199" s="57" t="s">
        <v>470</v>
      </c>
      <c r="C199" s="58"/>
      <c r="D199" s="76">
        <v>740</v>
      </c>
      <c r="E199" s="85"/>
      <c r="F199" s="85"/>
      <c r="G199" s="23">
        <f t="shared" si="5"/>
        <v>0</v>
      </c>
    </row>
    <row r="200" spans="1:7">
      <c r="A200" s="1"/>
      <c r="B200" s="57" t="s">
        <v>18</v>
      </c>
      <c r="C200" s="58"/>
      <c r="D200" s="76">
        <v>740</v>
      </c>
      <c r="E200" s="85"/>
      <c r="F200" s="85"/>
      <c r="G200" s="23">
        <f t="shared" si="5"/>
        <v>0</v>
      </c>
    </row>
    <row r="201" spans="1:7">
      <c r="A201" s="1"/>
      <c r="B201" s="57" t="s">
        <v>104</v>
      </c>
      <c r="C201" s="58"/>
      <c r="D201" s="76">
        <v>740</v>
      </c>
      <c r="E201" s="85"/>
      <c r="F201" s="85"/>
      <c r="G201" s="23">
        <f t="shared" si="5"/>
        <v>0</v>
      </c>
    </row>
    <row r="202" spans="1:7">
      <c r="A202" s="1"/>
      <c r="B202" s="57" t="s">
        <v>99</v>
      </c>
      <c r="C202" s="58"/>
      <c r="D202" s="76">
        <v>740</v>
      </c>
      <c r="E202" s="85"/>
      <c r="F202" s="85"/>
      <c r="G202" s="23">
        <f t="shared" si="5"/>
        <v>0</v>
      </c>
    </row>
    <row r="203" spans="1:7">
      <c r="A203" s="1"/>
      <c r="B203" s="57" t="s">
        <v>100</v>
      </c>
      <c r="C203" s="58"/>
      <c r="D203" s="76">
        <v>740</v>
      </c>
      <c r="E203" s="85"/>
      <c r="F203" s="85"/>
      <c r="G203" s="23">
        <f t="shared" si="5"/>
        <v>0</v>
      </c>
    </row>
    <row r="204" spans="1:7">
      <c r="A204" s="1"/>
      <c r="B204" s="81" t="s">
        <v>55</v>
      </c>
      <c r="C204" s="58"/>
      <c r="D204" s="76">
        <v>740</v>
      </c>
      <c r="E204" s="85"/>
      <c r="F204" s="85"/>
      <c r="G204" s="23">
        <f t="shared" si="5"/>
        <v>0</v>
      </c>
    </row>
    <row r="205" spans="1:7">
      <c r="A205" s="1"/>
      <c r="B205" s="57" t="s">
        <v>105</v>
      </c>
      <c r="C205" s="58"/>
      <c r="D205" s="76">
        <v>740</v>
      </c>
      <c r="E205" s="85"/>
      <c r="F205" s="85"/>
      <c r="G205" s="23">
        <f t="shared" si="5"/>
        <v>0</v>
      </c>
    </row>
    <row r="206" spans="1:7">
      <c r="A206" s="1"/>
      <c r="B206" s="57" t="s">
        <v>19</v>
      </c>
      <c r="C206" s="58"/>
      <c r="D206" s="76">
        <v>740</v>
      </c>
      <c r="E206" s="85"/>
      <c r="F206" s="85"/>
      <c r="G206" s="23">
        <f t="shared" si="5"/>
        <v>0</v>
      </c>
    </row>
    <row r="207" spans="1:7">
      <c r="A207" s="1"/>
      <c r="B207" s="57" t="s">
        <v>52</v>
      </c>
      <c r="C207" s="58"/>
      <c r="D207" s="76">
        <v>740</v>
      </c>
      <c r="E207" s="85"/>
      <c r="F207" s="85"/>
      <c r="G207" s="23">
        <f t="shared" si="5"/>
        <v>0</v>
      </c>
    </row>
    <row r="208" spans="1:7">
      <c r="A208" s="1"/>
      <c r="B208" s="57" t="s">
        <v>101</v>
      </c>
      <c r="C208" s="58"/>
      <c r="D208" s="76">
        <v>740</v>
      </c>
      <c r="E208" s="85"/>
      <c r="F208" s="85"/>
      <c r="G208" s="23">
        <f t="shared" si="5"/>
        <v>0</v>
      </c>
    </row>
    <row r="209" spans="1:7">
      <c r="A209" s="1"/>
      <c r="B209" s="57" t="s">
        <v>21</v>
      </c>
      <c r="C209" s="58"/>
      <c r="D209" s="76">
        <v>740</v>
      </c>
      <c r="E209" s="85"/>
      <c r="F209" s="85"/>
      <c r="G209" s="23">
        <f t="shared" si="5"/>
        <v>0</v>
      </c>
    </row>
    <row r="210" spans="1:7">
      <c r="A210" s="1"/>
      <c r="B210" s="57" t="s">
        <v>48</v>
      </c>
      <c r="C210" s="58"/>
      <c r="D210" s="76">
        <v>740</v>
      </c>
      <c r="E210" s="85"/>
      <c r="F210" s="85"/>
      <c r="G210" s="23">
        <f t="shared" si="5"/>
        <v>0</v>
      </c>
    </row>
    <row r="211" spans="1:7">
      <c r="A211" s="1"/>
      <c r="B211" s="57" t="s">
        <v>175</v>
      </c>
      <c r="C211" s="58"/>
      <c r="D211" s="76">
        <v>740</v>
      </c>
      <c r="E211" s="85"/>
      <c r="F211" s="85"/>
      <c r="G211" s="23">
        <f t="shared" si="5"/>
        <v>0</v>
      </c>
    </row>
    <row r="212" spans="1:7">
      <c r="A212" s="1"/>
      <c r="B212" s="57" t="s">
        <v>110</v>
      </c>
      <c r="C212" s="58"/>
      <c r="D212" s="76">
        <v>740</v>
      </c>
      <c r="E212" s="85"/>
      <c r="F212" s="85"/>
      <c r="G212" s="23">
        <f t="shared" si="5"/>
        <v>0</v>
      </c>
    </row>
    <row r="213" spans="1:7">
      <c r="A213" s="1"/>
      <c r="B213" s="57" t="s">
        <v>399</v>
      </c>
      <c r="C213" s="58"/>
      <c r="D213" s="76">
        <v>740</v>
      </c>
      <c r="E213" s="85"/>
      <c r="F213" s="85"/>
      <c r="G213" s="23">
        <f t="shared" si="5"/>
        <v>0</v>
      </c>
    </row>
    <row r="214" spans="1:7">
      <c r="A214" s="1"/>
      <c r="B214" s="57" t="s">
        <v>45</v>
      </c>
      <c r="C214" s="58"/>
      <c r="D214" s="76">
        <v>740</v>
      </c>
      <c r="E214" s="85"/>
      <c r="F214" s="85"/>
      <c r="G214" s="23">
        <f t="shared" si="5"/>
        <v>0</v>
      </c>
    </row>
    <row r="215" spans="1:7">
      <c r="A215" s="1"/>
      <c r="B215" s="57" t="s">
        <v>53</v>
      </c>
      <c r="C215" s="58"/>
      <c r="D215" s="76">
        <v>740</v>
      </c>
      <c r="E215" s="85"/>
      <c r="F215" s="85"/>
      <c r="G215" s="23">
        <f t="shared" si="5"/>
        <v>0</v>
      </c>
    </row>
    <row r="216" spans="1:7">
      <c r="A216" s="1"/>
      <c r="B216" s="81" t="s">
        <v>108</v>
      </c>
      <c r="C216" s="58"/>
      <c r="D216" s="76">
        <v>740</v>
      </c>
      <c r="E216" s="85"/>
      <c r="F216" s="85"/>
      <c r="G216" s="23">
        <f t="shared" si="5"/>
        <v>0</v>
      </c>
    </row>
    <row r="217" spans="1:7">
      <c r="A217" s="1"/>
      <c r="B217" s="57" t="s">
        <v>107</v>
      </c>
      <c r="C217" s="58"/>
      <c r="D217" s="76">
        <v>740</v>
      </c>
      <c r="E217" s="85"/>
      <c r="F217" s="85"/>
      <c r="G217" s="23">
        <f t="shared" si="5"/>
        <v>0</v>
      </c>
    </row>
    <row r="218" spans="1:7">
      <c r="A218" s="1"/>
      <c r="B218" s="57" t="s">
        <v>17</v>
      </c>
      <c r="C218" s="58"/>
      <c r="D218" s="76">
        <v>740</v>
      </c>
      <c r="E218" s="85"/>
      <c r="F218" s="85"/>
      <c r="G218" s="23">
        <f t="shared" si="5"/>
        <v>0</v>
      </c>
    </row>
    <row r="219" spans="1:7">
      <c r="A219" s="1"/>
      <c r="B219" s="77" t="s">
        <v>172</v>
      </c>
      <c r="C219" s="58"/>
      <c r="D219" s="76">
        <v>740</v>
      </c>
      <c r="E219" s="85"/>
      <c r="F219" s="85"/>
      <c r="G219" s="23">
        <f t="shared" si="5"/>
        <v>0</v>
      </c>
    </row>
    <row r="220" spans="1:7">
      <c r="A220" s="1"/>
      <c r="B220" s="57" t="s">
        <v>56</v>
      </c>
      <c r="C220" s="58"/>
      <c r="D220" s="76">
        <v>740</v>
      </c>
      <c r="E220" s="85"/>
      <c r="F220" s="85"/>
      <c r="G220" s="23">
        <f t="shared" si="5"/>
        <v>0</v>
      </c>
    </row>
    <row r="221" spans="1:7">
      <c r="A221" s="1"/>
      <c r="B221" s="57" t="s">
        <v>46</v>
      </c>
      <c r="C221" s="58"/>
      <c r="D221" s="76">
        <v>740</v>
      </c>
      <c r="E221" s="85"/>
      <c r="F221" s="85"/>
      <c r="G221" s="23">
        <f t="shared" si="5"/>
        <v>0</v>
      </c>
    </row>
    <row r="222" spans="1:7">
      <c r="A222" s="1"/>
      <c r="B222" s="81" t="s">
        <v>65</v>
      </c>
      <c r="C222" s="58"/>
      <c r="D222" s="76">
        <v>740</v>
      </c>
      <c r="E222" s="85"/>
      <c r="F222" s="85"/>
      <c r="G222" s="23">
        <f t="shared" si="5"/>
        <v>0</v>
      </c>
    </row>
    <row r="223" spans="1:7">
      <c r="A223" s="1"/>
      <c r="B223" s="143" t="s">
        <v>227</v>
      </c>
      <c r="C223" s="58"/>
      <c r="D223" s="76">
        <v>740</v>
      </c>
      <c r="E223" s="85"/>
      <c r="F223" s="85"/>
      <c r="G223" s="23">
        <f>(E223+F223)*D223</f>
        <v>0</v>
      </c>
    </row>
    <row r="224" spans="1:7">
      <c r="A224" s="1"/>
      <c r="B224" s="143" t="s">
        <v>228</v>
      </c>
      <c r="C224" s="58"/>
      <c r="D224" s="76">
        <v>740</v>
      </c>
      <c r="E224" s="85"/>
      <c r="F224" s="85"/>
      <c r="G224" s="23">
        <f>(E224+F224)*D224</f>
        <v>0</v>
      </c>
    </row>
    <row r="225" spans="1:7">
      <c r="A225" s="1"/>
      <c r="B225" s="57" t="s">
        <v>176</v>
      </c>
      <c r="C225" s="58"/>
      <c r="D225" s="76">
        <v>740</v>
      </c>
      <c r="E225" s="85"/>
      <c r="F225" s="85"/>
      <c r="G225" s="23">
        <f t="shared" si="5"/>
        <v>0</v>
      </c>
    </row>
    <row r="226" spans="1:7">
      <c r="A226" s="1"/>
      <c r="B226" s="81" t="s">
        <v>8</v>
      </c>
      <c r="C226" s="58"/>
      <c r="D226" s="76">
        <v>740</v>
      </c>
      <c r="E226" s="85"/>
      <c r="F226" s="85"/>
      <c r="G226" s="23">
        <f t="shared" si="5"/>
        <v>0</v>
      </c>
    </row>
    <row r="227" spans="1:7">
      <c r="A227" s="1"/>
      <c r="B227" s="57" t="s">
        <v>95</v>
      </c>
      <c r="C227" s="58"/>
      <c r="D227" s="76">
        <v>740</v>
      </c>
      <c r="E227" s="85"/>
      <c r="F227" s="85"/>
      <c r="G227" s="23">
        <f t="shared" si="5"/>
        <v>0</v>
      </c>
    </row>
    <row r="228" spans="1:7">
      <c r="A228" s="1"/>
      <c r="B228" s="57" t="s">
        <v>64</v>
      </c>
      <c r="C228" s="58"/>
      <c r="D228" s="76">
        <v>740</v>
      </c>
      <c r="E228" s="85"/>
      <c r="F228" s="85"/>
      <c r="G228" s="23">
        <f t="shared" si="5"/>
        <v>0</v>
      </c>
    </row>
    <row r="229" spans="1:7">
      <c r="A229" s="1"/>
      <c r="B229" s="77" t="s">
        <v>177</v>
      </c>
      <c r="C229" s="58"/>
      <c r="D229" s="76">
        <v>740</v>
      </c>
      <c r="E229" s="85"/>
      <c r="F229" s="85"/>
      <c r="G229" s="23">
        <f t="shared" si="5"/>
        <v>0</v>
      </c>
    </row>
    <row r="230" spans="1:7">
      <c r="A230" s="1"/>
      <c r="B230" s="64" t="s">
        <v>61</v>
      </c>
      <c r="C230" s="58"/>
      <c r="D230" s="76">
        <v>740</v>
      </c>
      <c r="E230" s="85"/>
      <c r="F230" s="85"/>
      <c r="G230" s="23">
        <f t="shared" si="5"/>
        <v>0</v>
      </c>
    </row>
    <row r="231" spans="1:7">
      <c r="A231" s="1"/>
      <c r="B231" s="144" t="s">
        <v>229</v>
      </c>
      <c r="C231" s="58"/>
      <c r="D231" s="76">
        <v>740</v>
      </c>
      <c r="E231" s="85"/>
      <c r="F231" s="85"/>
      <c r="G231" s="23">
        <f>(E231+F231)*D231</f>
        <v>0</v>
      </c>
    </row>
    <row r="232" spans="1:7">
      <c r="A232" s="1"/>
      <c r="B232" s="81" t="s">
        <v>11</v>
      </c>
      <c r="C232" s="58"/>
      <c r="D232" s="76">
        <v>740</v>
      </c>
      <c r="E232" s="85"/>
      <c r="F232" s="85"/>
      <c r="G232" s="23">
        <f t="shared" si="5"/>
        <v>0</v>
      </c>
    </row>
    <row r="233" spans="1:7">
      <c r="A233" s="1"/>
      <c r="B233" s="143" t="s">
        <v>230</v>
      </c>
      <c r="C233" s="58"/>
      <c r="D233" s="76">
        <v>740</v>
      </c>
      <c r="E233" s="85"/>
      <c r="F233" s="85"/>
      <c r="G233" s="23">
        <f>(E233+F233)*D233</f>
        <v>0</v>
      </c>
    </row>
    <row r="234" spans="1:7">
      <c r="A234" s="1"/>
      <c r="B234" s="57" t="s">
        <v>10</v>
      </c>
      <c r="C234" s="58"/>
      <c r="D234" s="76">
        <v>740</v>
      </c>
      <c r="E234" s="85"/>
      <c r="F234" s="85"/>
      <c r="G234" s="23">
        <f t="shared" si="5"/>
        <v>0</v>
      </c>
    </row>
    <row r="235" spans="1:7" hidden="1">
      <c r="A235" s="1"/>
      <c r="B235" s="57" t="s">
        <v>400</v>
      </c>
      <c r="C235" s="58"/>
      <c r="D235" s="76">
        <v>740</v>
      </c>
      <c r="E235" s="85"/>
      <c r="F235" s="85"/>
      <c r="G235" s="23">
        <f>(E235+F235)*D235</f>
        <v>0</v>
      </c>
    </row>
    <row r="236" spans="1:7" hidden="1">
      <c r="A236" s="1"/>
      <c r="B236" s="57" t="s">
        <v>441</v>
      </c>
      <c r="C236" s="58"/>
      <c r="D236" s="76">
        <v>740</v>
      </c>
      <c r="E236" s="85"/>
      <c r="F236" s="85"/>
      <c r="G236" s="23">
        <f t="shared" si="5"/>
        <v>0</v>
      </c>
    </row>
    <row r="237" spans="1:7">
      <c r="A237" s="1"/>
      <c r="B237" s="57" t="s">
        <v>12</v>
      </c>
      <c r="C237" s="58"/>
      <c r="D237" s="76">
        <v>740</v>
      </c>
      <c r="E237" s="85"/>
      <c r="F237" s="85"/>
      <c r="G237" s="23">
        <f t="shared" si="5"/>
        <v>0</v>
      </c>
    </row>
    <row r="238" spans="1:7">
      <c r="A238" s="1"/>
      <c r="B238" s="57" t="s">
        <v>168</v>
      </c>
      <c r="C238" s="58"/>
      <c r="D238" s="76">
        <v>740</v>
      </c>
      <c r="E238" s="85"/>
      <c r="F238" s="85"/>
      <c r="G238" s="23">
        <f t="shared" si="5"/>
        <v>0</v>
      </c>
    </row>
    <row r="239" spans="1:7">
      <c r="A239" s="1"/>
      <c r="B239" s="57" t="s">
        <v>31</v>
      </c>
      <c r="C239" s="58"/>
      <c r="D239" s="76">
        <v>740</v>
      </c>
      <c r="E239" s="85"/>
      <c r="F239" s="85"/>
      <c r="G239" s="23">
        <f>(E239+F239)*D239</f>
        <v>0</v>
      </c>
    </row>
    <row r="240" spans="1:7">
      <c r="A240" s="1"/>
      <c r="B240" s="57" t="s">
        <v>63</v>
      </c>
      <c r="C240" s="58"/>
      <c r="D240" s="76">
        <v>740</v>
      </c>
      <c r="E240" s="85"/>
      <c r="F240" s="85"/>
      <c r="G240" s="23">
        <f>(E240+F240)*D240</f>
        <v>0</v>
      </c>
    </row>
    <row r="241" spans="1:7">
      <c r="A241" s="1"/>
      <c r="B241" s="57" t="s">
        <v>47</v>
      </c>
      <c r="C241" s="58"/>
      <c r="D241" s="76">
        <v>740</v>
      </c>
      <c r="E241" s="85"/>
      <c r="F241" s="85"/>
      <c r="G241" s="23">
        <f>(E241+F241)*D241</f>
        <v>0</v>
      </c>
    </row>
    <row r="242" spans="1:7">
      <c r="A242" s="1"/>
      <c r="B242" s="57" t="s">
        <v>43</v>
      </c>
      <c r="C242" s="58"/>
      <c r="D242" s="76">
        <v>740</v>
      </c>
      <c r="E242" s="85"/>
      <c r="F242" s="85"/>
      <c r="G242" s="23">
        <f>(E242+F242)*D242</f>
        <v>0</v>
      </c>
    </row>
    <row r="243" spans="1:7">
      <c r="A243" s="1"/>
      <c r="B243" s="78"/>
      <c r="C243" s="59"/>
      <c r="D243" s="76"/>
      <c r="E243" s="76">
        <f>SUM(E169:E242)</f>
        <v>0</v>
      </c>
      <c r="F243" s="76">
        <f>SUM(F169:F242)</f>
        <v>0</v>
      </c>
      <c r="G243" s="86">
        <f>SUM(G169:G242)</f>
        <v>0</v>
      </c>
    </row>
    <row r="244" spans="1:7">
      <c r="A244" s="1"/>
      <c r="B244" s="78"/>
      <c r="C244" s="59"/>
      <c r="D244" s="76"/>
      <c r="E244" s="87" t="s">
        <v>116</v>
      </c>
      <c r="F244" s="88">
        <f>E243+F243</f>
        <v>0</v>
      </c>
      <c r="G244" s="89">
        <f>SUM(G169:G243)</f>
        <v>0</v>
      </c>
    </row>
    <row r="245" spans="1:7">
      <c r="A245" s="1"/>
      <c r="B245" s="1"/>
      <c r="C245" s="4"/>
      <c r="D245" s="4"/>
    </row>
    <row r="246" spans="1:7">
      <c r="A246" s="1"/>
      <c r="B246" s="1"/>
      <c r="C246" s="4"/>
      <c r="D246" s="4"/>
    </row>
    <row r="247" spans="1:7" ht="15.75" thickBot="1">
      <c r="A247" s="1"/>
      <c r="B247" s="1"/>
      <c r="C247" s="4"/>
      <c r="D247" s="4"/>
    </row>
    <row r="248" spans="1:7" ht="15.75" thickBot="1">
      <c r="A248" s="1"/>
      <c r="B248" s="123" t="s">
        <v>186</v>
      </c>
      <c r="C248" s="121"/>
      <c r="D248" s="122" t="s">
        <v>187</v>
      </c>
      <c r="E248" s="122" t="s">
        <v>40</v>
      </c>
      <c r="F248" s="122" t="s">
        <v>188</v>
      </c>
      <c r="G248" s="122" t="s">
        <v>40</v>
      </c>
    </row>
    <row r="249" spans="1:7">
      <c r="A249" s="1"/>
      <c r="B249" s="57" t="s">
        <v>189</v>
      </c>
      <c r="C249" s="120">
        <v>208</v>
      </c>
      <c r="D249" s="76">
        <f>D40</f>
        <v>504</v>
      </c>
      <c r="E249" s="76"/>
      <c r="F249" s="76">
        <f>D249+D249*0.2</f>
        <v>604.79999999999995</v>
      </c>
      <c r="G249" s="76"/>
    </row>
    <row r="250" spans="1:7">
      <c r="A250" s="1"/>
      <c r="B250" s="57" t="s">
        <v>406</v>
      </c>
      <c r="C250" s="119">
        <v>169</v>
      </c>
      <c r="D250" s="76">
        <f>D78</f>
        <v>479</v>
      </c>
      <c r="E250" s="76"/>
      <c r="F250" s="76">
        <f>D250+D250*0.2</f>
        <v>574.79999999999995</v>
      </c>
      <c r="G250" s="76"/>
    </row>
    <row r="251" spans="1:7">
      <c r="A251" s="1"/>
      <c r="C251"/>
      <c r="D251"/>
      <c r="E251"/>
      <c r="F251"/>
      <c r="G251" s="23">
        <f>D249*E249+F249*G249+D250*E250+F250*G250</f>
        <v>0</v>
      </c>
    </row>
    <row r="252" spans="1:7">
      <c r="A252" s="1"/>
      <c r="B252" s="1"/>
      <c r="C252" s="4"/>
      <c r="D252" s="4"/>
    </row>
    <row r="253" spans="1:7">
      <c r="A253" s="1"/>
      <c r="B253" s="1"/>
      <c r="C253" s="4"/>
      <c r="D253" s="4"/>
    </row>
    <row r="254" spans="1:7">
      <c r="A254" s="1"/>
      <c r="B254" s="1"/>
      <c r="C254" s="4"/>
      <c r="D254" s="4"/>
    </row>
    <row r="255" spans="1:7">
      <c r="A255" s="1"/>
      <c r="B255" s="1"/>
      <c r="C255" s="4"/>
      <c r="D255" s="4"/>
    </row>
    <row r="256" spans="1:7">
      <c r="A256" s="1"/>
      <c r="B256" s="1"/>
      <c r="C256" s="4"/>
      <c r="D256" s="4"/>
    </row>
    <row r="257" spans="1:4">
      <c r="A257" s="1"/>
      <c r="B257" s="1"/>
      <c r="C257" s="4"/>
      <c r="D257" s="4"/>
    </row>
    <row r="258" spans="1:4">
      <c r="A258" s="1"/>
      <c r="B258" s="1"/>
      <c r="C258" s="4"/>
      <c r="D258" s="4"/>
    </row>
    <row r="259" spans="1:4">
      <c r="A259" s="1"/>
      <c r="B259" s="1"/>
      <c r="C259" s="4"/>
      <c r="D259" s="4"/>
    </row>
    <row r="260" spans="1:4">
      <c r="A260" s="1"/>
      <c r="B260" s="1"/>
      <c r="C260" s="4"/>
      <c r="D260" s="4"/>
    </row>
    <row r="261" spans="1:4">
      <c r="A261" s="1"/>
      <c r="B261" s="1"/>
      <c r="C261" s="4"/>
      <c r="D261" s="4"/>
    </row>
    <row r="262" spans="1:4">
      <c r="A262" s="1"/>
      <c r="B262" s="1"/>
      <c r="C262" s="4"/>
      <c r="D262" s="4"/>
    </row>
    <row r="263" spans="1:4">
      <c r="A263" s="1"/>
      <c r="B263" s="1"/>
      <c r="C263" s="4"/>
      <c r="D263" s="4"/>
    </row>
    <row r="264" spans="1:4">
      <c r="A264" s="1"/>
      <c r="B264" s="1"/>
      <c r="C264" s="4"/>
      <c r="D264" s="4"/>
    </row>
    <row r="265" spans="1:4">
      <c r="A265" s="1"/>
      <c r="B265" s="1"/>
      <c r="C265" s="4"/>
      <c r="D265" s="4"/>
    </row>
    <row r="266" spans="1:4">
      <c r="A266" s="1"/>
      <c r="B266" s="1"/>
      <c r="C266" s="4"/>
      <c r="D266" s="4"/>
    </row>
    <row r="267" spans="1:4">
      <c r="A267" s="1"/>
      <c r="B267" s="1"/>
      <c r="C267" s="4"/>
      <c r="D267" s="4"/>
    </row>
    <row r="268" spans="1:4">
      <c r="A268" s="1"/>
      <c r="B268" s="1"/>
      <c r="C268" s="4"/>
      <c r="D268" s="4"/>
    </row>
    <row r="269" spans="1:4">
      <c r="A269" s="1"/>
      <c r="B269" s="1"/>
      <c r="C269" s="4"/>
      <c r="D269" s="4"/>
    </row>
    <row r="270" spans="1:4">
      <c r="A270" s="1"/>
      <c r="B270" s="1"/>
      <c r="C270" s="4"/>
      <c r="D270" s="4"/>
    </row>
    <row r="271" spans="1:4">
      <c r="A271" s="1"/>
      <c r="B271" s="1"/>
      <c r="C271" s="4"/>
      <c r="D271" s="4"/>
    </row>
    <row r="272" spans="1:4">
      <c r="A272" s="1"/>
      <c r="B272" s="1"/>
      <c r="C272" s="4"/>
      <c r="D272" s="4"/>
    </row>
    <row r="273" spans="1:4">
      <c r="A273" s="1"/>
      <c r="B273" s="1"/>
      <c r="C273" s="4"/>
      <c r="D273" s="4"/>
    </row>
    <row r="274" spans="1:4">
      <c r="A274" s="1"/>
      <c r="B274" s="1"/>
      <c r="C274" s="4"/>
      <c r="D274" s="4"/>
    </row>
    <row r="275" spans="1:4">
      <c r="A275" s="1"/>
      <c r="B275" s="1"/>
      <c r="C275" s="4"/>
      <c r="D275" s="4"/>
    </row>
    <row r="276" spans="1:4">
      <c r="A276" s="1"/>
      <c r="B276" s="1"/>
      <c r="C276" s="4"/>
      <c r="D276" s="4"/>
    </row>
    <row r="277" spans="1:4">
      <c r="A277" s="1"/>
      <c r="B277" s="1"/>
      <c r="C277" s="4"/>
      <c r="D277" s="4"/>
    </row>
    <row r="278" spans="1:4">
      <c r="A278" s="1"/>
      <c r="B278" s="1"/>
      <c r="C278" s="4"/>
      <c r="D278" s="4"/>
    </row>
    <row r="279" spans="1:4">
      <c r="A279" s="1"/>
      <c r="B279" s="1"/>
      <c r="C279" s="4"/>
      <c r="D279" s="4"/>
    </row>
    <row r="280" spans="1:4">
      <c r="A280" s="1"/>
      <c r="B280" s="1"/>
      <c r="C280" s="4"/>
      <c r="D280" s="4"/>
    </row>
    <row r="281" spans="1:4">
      <c r="A281" s="1"/>
      <c r="B281" s="1"/>
      <c r="C281" s="4"/>
      <c r="D281" s="4"/>
    </row>
    <row r="282" spans="1:4">
      <c r="A282" s="1"/>
      <c r="B282" s="1"/>
      <c r="C282" s="4"/>
      <c r="D282" s="4"/>
    </row>
    <row r="283" spans="1:4">
      <c r="A283" s="1"/>
      <c r="B283" s="1"/>
      <c r="C283" s="4"/>
      <c r="D283" s="4"/>
    </row>
    <row r="284" spans="1:4">
      <c r="A284" s="1"/>
      <c r="B284" s="1"/>
      <c r="C284" s="4"/>
      <c r="D284" s="4"/>
    </row>
    <row r="285" spans="1:4">
      <c r="A285" s="1"/>
      <c r="B285" s="1"/>
      <c r="C285" s="4"/>
      <c r="D285" s="4"/>
    </row>
    <row r="286" spans="1:4">
      <c r="A286" s="1"/>
      <c r="B286" s="1"/>
      <c r="C286" s="4"/>
      <c r="D286" s="4"/>
    </row>
    <row r="287" spans="1:4">
      <c r="A287" s="1"/>
      <c r="B287" s="1"/>
      <c r="C287" s="4"/>
      <c r="D287" s="4"/>
    </row>
    <row r="288" spans="1:4">
      <c r="A288" s="1"/>
      <c r="B288" s="1"/>
      <c r="C288" s="4"/>
      <c r="D288" s="4"/>
    </row>
    <row r="289" spans="1:4">
      <c r="A289" s="1"/>
      <c r="B289" s="1"/>
      <c r="C289" s="4"/>
      <c r="D289" s="4"/>
    </row>
    <row r="290" spans="1:4">
      <c r="A290" s="1"/>
      <c r="B290" s="1"/>
      <c r="C290" s="4"/>
      <c r="D290" s="4"/>
    </row>
    <row r="291" spans="1:4">
      <c r="A291" s="1"/>
      <c r="B291" s="1"/>
      <c r="C291" s="4"/>
      <c r="D291" s="4"/>
    </row>
    <row r="292" spans="1:4">
      <c r="A292" s="1"/>
      <c r="B292" s="1"/>
      <c r="C292" s="4"/>
      <c r="D292" s="4"/>
    </row>
    <row r="293" spans="1:4">
      <c r="A293" s="1"/>
      <c r="B293" s="1"/>
      <c r="C293" s="4"/>
      <c r="D293" s="4"/>
    </row>
    <row r="294" spans="1:4">
      <c r="A294" s="1"/>
      <c r="B294" s="1"/>
      <c r="C294" s="4"/>
      <c r="D294" s="4"/>
    </row>
    <row r="295" spans="1:4">
      <c r="A295" s="1"/>
      <c r="B295" s="1"/>
      <c r="C295" s="4"/>
      <c r="D295" s="4"/>
    </row>
    <row r="296" spans="1:4">
      <c r="A296" s="1"/>
      <c r="B296" s="1"/>
      <c r="C296" s="4"/>
      <c r="D296" s="4"/>
    </row>
    <row r="297" spans="1:4">
      <c r="A297" s="1"/>
      <c r="B297" s="1"/>
      <c r="C297" s="4"/>
      <c r="D297" s="4"/>
    </row>
    <row r="298" spans="1:4">
      <c r="A298" s="1"/>
      <c r="B298" s="1"/>
      <c r="C298" s="4"/>
      <c r="D298" s="4"/>
    </row>
    <row r="299" spans="1:4">
      <c r="A299" s="1"/>
      <c r="B299" s="1"/>
      <c r="C299" s="4"/>
      <c r="D299" s="4"/>
    </row>
    <row r="300" spans="1:4">
      <c r="A300" s="1"/>
      <c r="B300" s="1"/>
      <c r="C300" s="4"/>
      <c r="D300" s="4"/>
    </row>
    <row r="301" spans="1:4">
      <c r="A301" s="1"/>
      <c r="B301" s="1"/>
      <c r="C301" s="4"/>
      <c r="D301" s="4"/>
    </row>
    <row r="302" spans="1:4">
      <c r="A302" s="1"/>
      <c r="B302" s="1"/>
      <c r="C302" s="4"/>
      <c r="D302" s="4"/>
    </row>
    <row r="303" spans="1:4">
      <c r="A303" s="1"/>
      <c r="B303" s="1"/>
      <c r="C303" s="4"/>
      <c r="D303" s="4"/>
    </row>
    <row r="304" spans="1:4">
      <c r="A304" s="1"/>
      <c r="B304" s="1"/>
      <c r="C304" s="4"/>
      <c r="D304" s="4"/>
    </row>
    <row r="305" spans="1:4">
      <c r="A305" s="1"/>
      <c r="B305" s="1"/>
      <c r="C305" s="4"/>
      <c r="D305" s="4"/>
    </row>
    <row r="306" spans="1:4">
      <c r="A306" s="1"/>
      <c r="B306" s="1"/>
      <c r="C306" s="4"/>
      <c r="D306" s="4"/>
    </row>
    <row r="307" spans="1:4">
      <c r="A307" s="1"/>
      <c r="B307" s="1"/>
      <c r="C307" s="4"/>
      <c r="D307" s="4"/>
    </row>
    <row r="308" spans="1:4">
      <c r="A308" s="1"/>
      <c r="B308" s="1"/>
      <c r="C308" s="4"/>
      <c r="D308" s="4"/>
    </row>
    <row r="309" spans="1:4">
      <c r="A309" s="1"/>
      <c r="B309" s="1"/>
      <c r="C309" s="4"/>
      <c r="D309" s="4"/>
    </row>
    <row r="310" spans="1:4">
      <c r="A310" s="1"/>
      <c r="B310" s="1"/>
      <c r="C310" s="4"/>
      <c r="D310" s="4"/>
    </row>
    <row r="311" spans="1:4">
      <c r="A311" s="1"/>
      <c r="B311" s="1"/>
      <c r="C311" s="4"/>
      <c r="D311" s="4"/>
    </row>
    <row r="312" spans="1:4">
      <c r="A312" s="1"/>
      <c r="B312" s="1"/>
      <c r="C312" s="4"/>
      <c r="D312" s="4"/>
    </row>
    <row r="313" spans="1:4">
      <c r="A313" s="1"/>
      <c r="B313" s="1"/>
      <c r="C313" s="4"/>
      <c r="D313" s="4"/>
    </row>
    <row r="314" spans="1:4">
      <c r="A314" s="1"/>
      <c r="B314" s="1"/>
      <c r="C314" s="4"/>
      <c r="D314" s="4"/>
    </row>
    <row r="315" spans="1:4">
      <c r="A315" s="1"/>
      <c r="B315" s="1"/>
      <c r="C315" s="4"/>
      <c r="D315" s="4"/>
    </row>
    <row r="316" spans="1:4">
      <c r="A316" s="1"/>
      <c r="B316" s="1"/>
      <c r="C316" s="4"/>
      <c r="D316" s="4"/>
    </row>
    <row r="317" spans="1:4">
      <c r="A317" s="1"/>
      <c r="B317" s="1"/>
      <c r="C317" s="4"/>
      <c r="D317" s="4"/>
    </row>
    <row r="318" spans="1:4">
      <c r="A318" s="1"/>
      <c r="B318" s="1"/>
      <c r="C318" s="4"/>
      <c r="D318" s="4"/>
    </row>
    <row r="319" spans="1:4">
      <c r="A319" s="1"/>
      <c r="B319" s="1"/>
      <c r="C319" s="4"/>
      <c r="D319" s="4"/>
    </row>
    <row r="320" spans="1:4">
      <c r="A320" s="1"/>
      <c r="B320" s="1"/>
      <c r="C320" s="4"/>
      <c r="D320" s="4"/>
    </row>
    <row r="321" spans="1:4">
      <c r="A321" s="1"/>
      <c r="B321" s="1"/>
      <c r="C321" s="4"/>
      <c r="D321" s="4"/>
    </row>
    <row r="322" spans="1:4">
      <c r="A322" s="1"/>
      <c r="B322" s="1"/>
      <c r="C322" s="4"/>
      <c r="D322" s="4"/>
    </row>
    <row r="323" spans="1:4">
      <c r="A323" s="1"/>
      <c r="B323" s="1"/>
      <c r="C323" s="4"/>
      <c r="D323" s="4"/>
    </row>
    <row r="324" spans="1:4">
      <c r="A324" s="1"/>
      <c r="B324" s="1"/>
      <c r="C324" s="4"/>
      <c r="D324" s="4"/>
    </row>
    <row r="325" spans="1:4">
      <c r="A325" s="1"/>
      <c r="B325" s="1"/>
      <c r="C325" s="4"/>
      <c r="D325" s="4"/>
    </row>
    <row r="326" spans="1:4">
      <c r="A326" s="1"/>
      <c r="B326" s="1"/>
      <c r="C326" s="4"/>
      <c r="D326" s="4"/>
    </row>
    <row r="327" spans="1:4">
      <c r="A327" s="1"/>
      <c r="B327" s="1"/>
      <c r="C327" s="4"/>
      <c r="D327" s="4"/>
    </row>
    <row r="328" spans="1:4">
      <c r="A328" s="1"/>
      <c r="B328" s="1"/>
      <c r="C328" s="4"/>
      <c r="D328" s="4"/>
    </row>
    <row r="329" spans="1:4">
      <c r="A329" s="1"/>
      <c r="B329" s="1"/>
      <c r="C329" s="4"/>
      <c r="D329" s="4"/>
    </row>
    <row r="330" spans="1:4">
      <c r="A330" s="1"/>
      <c r="B330" s="1"/>
      <c r="C330" s="4"/>
      <c r="D330" s="4"/>
    </row>
    <row r="331" spans="1:4">
      <c r="A331" s="1"/>
      <c r="B331" s="1"/>
      <c r="C331" s="4"/>
      <c r="D331" s="4"/>
    </row>
    <row r="332" spans="1:4">
      <c r="A332" s="1"/>
      <c r="B332" s="1"/>
      <c r="C332" s="4"/>
      <c r="D332" s="4"/>
    </row>
    <row r="333" spans="1:4">
      <c r="A333" s="1"/>
      <c r="B333" s="1"/>
      <c r="C333" s="4"/>
      <c r="D333" s="4"/>
    </row>
    <row r="334" spans="1:4">
      <c r="A334" s="1"/>
      <c r="B334" s="1"/>
      <c r="C334" s="4"/>
      <c r="D334" s="4"/>
    </row>
    <row r="335" spans="1:4">
      <c r="A335" s="1"/>
      <c r="B335" s="1"/>
      <c r="C335" s="4"/>
      <c r="D335" s="4"/>
    </row>
    <row r="336" spans="1:4">
      <c r="A336" s="1"/>
      <c r="B336" s="1"/>
      <c r="C336" s="4"/>
      <c r="D336" s="4"/>
    </row>
    <row r="337" spans="1:4">
      <c r="A337" s="1"/>
      <c r="B337" s="1"/>
      <c r="C337" s="4"/>
      <c r="D337" s="4"/>
    </row>
    <row r="338" spans="1:4">
      <c r="A338" s="1"/>
      <c r="B338" s="1"/>
      <c r="C338" s="4"/>
      <c r="D338" s="4"/>
    </row>
    <row r="339" spans="1:4">
      <c r="A339" s="1"/>
      <c r="B339" s="1"/>
      <c r="C339" s="4"/>
      <c r="D339" s="4"/>
    </row>
    <row r="340" spans="1:4">
      <c r="A340" s="1"/>
      <c r="B340" s="1"/>
      <c r="C340" s="4"/>
      <c r="D340" s="4"/>
    </row>
    <row r="341" spans="1:4">
      <c r="A341" s="1"/>
      <c r="B341" s="1"/>
      <c r="C341" s="4"/>
      <c r="D341" s="4"/>
    </row>
    <row r="342" spans="1:4">
      <c r="A342" s="1"/>
      <c r="B342" s="1"/>
      <c r="C342" s="4"/>
      <c r="D342" s="4"/>
    </row>
    <row r="343" spans="1:4">
      <c r="A343" s="1"/>
      <c r="B343" s="1"/>
      <c r="C343" s="4"/>
      <c r="D343" s="4"/>
    </row>
    <row r="344" spans="1:4">
      <c r="A344" s="1"/>
      <c r="B344" s="1"/>
      <c r="C344" s="4"/>
      <c r="D344" s="4"/>
    </row>
    <row r="345" spans="1:4">
      <c r="A345" s="1"/>
      <c r="B345" s="1"/>
      <c r="C345" s="4"/>
      <c r="D345" s="4"/>
    </row>
    <row r="346" spans="1:4">
      <c r="A346" s="1"/>
      <c r="B346" s="1"/>
      <c r="C346" s="4"/>
      <c r="D346" s="4"/>
    </row>
    <row r="347" spans="1:4">
      <c r="A347" s="1"/>
      <c r="B347" s="1"/>
      <c r="C347" s="4"/>
      <c r="D347" s="4"/>
    </row>
    <row r="348" spans="1:4">
      <c r="A348" s="1"/>
      <c r="B348" s="1"/>
      <c r="C348" s="4"/>
      <c r="D348" s="4"/>
    </row>
    <row r="349" spans="1:4">
      <c r="A349" s="1"/>
      <c r="B349" s="1"/>
      <c r="C349" s="4"/>
      <c r="D349" s="4"/>
    </row>
    <row r="350" spans="1:4">
      <c r="A350" s="1"/>
      <c r="B350" s="1"/>
      <c r="C350" s="4"/>
      <c r="D350" s="4"/>
    </row>
    <row r="351" spans="1:4">
      <c r="A351" s="1"/>
      <c r="B351" s="1"/>
      <c r="C351" s="4"/>
      <c r="D351" s="4"/>
    </row>
    <row r="352" spans="1:4">
      <c r="A352" s="1"/>
      <c r="B352" s="1"/>
      <c r="C352" s="4"/>
      <c r="D352" s="4"/>
    </row>
    <row r="353" spans="1:4">
      <c r="A353" s="1"/>
      <c r="B353" s="1"/>
      <c r="C353" s="4"/>
      <c r="D353" s="4"/>
    </row>
    <row r="354" spans="1:4">
      <c r="A354" s="1"/>
      <c r="B354" s="1"/>
      <c r="C354" s="4"/>
      <c r="D354" s="4"/>
    </row>
    <row r="355" spans="1:4">
      <c r="A355" s="1"/>
      <c r="B355" s="1"/>
      <c r="C355" s="4"/>
      <c r="D355" s="4"/>
    </row>
    <row r="356" spans="1:4">
      <c r="A356" s="1"/>
      <c r="B356" s="1"/>
      <c r="C356" s="4"/>
      <c r="D356" s="4"/>
    </row>
    <row r="357" spans="1:4">
      <c r="A357" s="1"/>
      <c r="B357" s="1"/>
      <c r="C357" s="4"/>
      <c r="D357" s="4"/>
    </row>
    <row r="358" spans="1:4">
      <c r="A358" s="1"/>
      <c r="B358" s="1"/>
      <c r="C358" s="4"/>
      <c r="D358" s="4"/>
    </row>
    <row r="359" spans="1:4">
      <c r="A359" s="1"/>
      <c r="B359" s="1"/>
      <c r="C359" s="4"/>
      <c r="D359" s="4"/>
    </row>
    <row r="360" spans="1:4">
      <c r="A360" s="1"/>
      <c r="B360" s="1"/>
      <c r="C360" s="4"/>
      <c r="D360" s="4"/>
    </row>
    <row r="361" spans="1:4">
      <c r="A361" s="1"/>
      <c r="B361" s="1"/>
      <c r="C361" s="4"/>
      <c r="D361" s="4"/>
    </row>
    <row r="362" spans="1:4">
      <c r="A362" s="1"/>
      <c r="B362" s="1"/>
      <c r="C362" s="4"/>
      <c r="D362" s="4"/>
    </row>
    <row r="363" spans="1:4">
      <c r="A363" s="1"/>
      <c r="B363" s="1"/>
      <c r="C363" s="4"/>
      <c r="D363" s="4"/>
    </row>
    <row r="364" spans="1:4">
      <c r="B364" s="1"/>
      <c r="C364" s="4"/>
      <c r="D364" s="4"/>
    </row>
    <row r="365" spans="1:4">
      <c r="B365" s="1"/>
      <c r="C365" s="4"/>
      <c r="D365" s="4"/>
    </row>
    <row r="366" spans="1:4">
      <c r="B366" s="1"/>
      <c r="C366" s="4"/>
      <c r="D366" s="4"/>
    </row>
    <row r="367" spans="1:4">
      <c r="B367" s="1"/>
      <c r="C367" s="4"/>
      <c r="D367" s="4"/>
    </row>
    <row r="368" spans="1:4">
      <c r="B368" s="1"/>
      <c r="C368" s="4"/>
      <c r="D368" s="4"/>
    </row>
  </sheetData>
  <mergeCells count="6">
    <mergeCell ref="B7:G7"/>
    <mergeCell ref="E12:G12"/>
    <mergeCell ref="B12:B13"/>
    <mergeCell ref="B9:G9"/>
    <mergeCell ref="B10:G10"/>
    <mergeCell ref="D12:D13"/>
  </mergeCells>
  <phoneticPr fontId="0" type="noConversion"/>
  <hyperlinks>
    <hyperlink ref="D1" r:id="rId1" xr:uid="{00000000-0004-0000-0200-000000000000}"/>
    <hyperlink ref="D5" r:id="rId2" xr:uid="{00000000-0004-0000-0200-000001000000}"/>
  </hyperlinks>
  <pageMargins left="0.15748031496062992" right="0.17" top="0.16" bottom="0.17" header="0.31496062992125984" footer="0.31496062992125984"/>
  <pageSetup paperSize="9" scale="95" fitToHeight="5" orientation="portrait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T78"/>
  <sheetViews>
    <sheetView topLeftCell="A19" zoomScaleNormal="100" workbookViewId="0">
      <selection activeCell="H22" sqref="H22"/>
    </sheetView>
  </sheetViews>
  <sheetFormatPr defaultRowHeight="15"/>
  <cols>
    <col min="1" max="1" width="3.85546875" customWidth="1"/>
    <col min="2" max="2" width="36.28515625" customWidth="1"/>
    <col min="3" max="3" width="30.7109375" customWidth="1"/>
    <col min="4" max="6" width="17.7109375" customWidth="1"/>
    <col min="7" max="7" width="16.85546875" customWidth="1"/>
    <col min="8" max="8" width="14.28515625" customWidth="1"/>
    <col min="9" max="9" width="13.5703125" customWidth="1"/>
    <col min="10" max="10" width="10.28515625" customWidth="1"/>
  </cols>
  <sheetData>
    <row r="1" spans="1:20">
      <c r="A1" s="246"/>
      <c r="B1" s="67"/>
      <c r="C1" s="68"/>
      <c r="D1" s="70"/>
      <c r="E1" s="72"/>
      <c r="F1" s="69" t="s">
        <v>91</v>
      </c>
      <c r="G1" s="70"/>
      <c r="H1" s="71"/>
      <c r="I1" s="72"/>
    </row>
    <row r="2" spans="1:20">
      <c r="A2" s="246"/>
      <c r="B2" s="67"/>
      <c r="C2" s="68"/>
      <c r="D2" s="71"/>
      <c r="E2" s="72"/>
      <c r="F2" s="72" t="s">
        <v>93</v>
      </c>
      <c r="G2" s="71"/>
      <c r="H2" s="71"/>
      <c r="I2" s="72"/>
    </row>
    <row r="3" spans="1:20" ht="14.45" customHeight="1">
      <c r="A3" s="246"/>
      <c r="B3" s="73"/>
      <c r="C3" s="68"/>
      <c r="D3" s="71"/>
      <c r="E3" s="72"/>
      <c r="F3" s="72" t="s">
        <v>224</v>
      </c>
      <c r="G3" s="71"/>
      <c r="H3" s="71"/>
      <c r="I3" s="72"/>
    </row>
    <row r="4" spans="1:20" ht="12" customHeight="1">
      <c r="A4" s="246"/>
      <c r="B4" s="73" t="s">
        <v>92</v>
      </c>
      <c r="C4" s="68"/>
      <c r="D4" s="71"/>
      <c r="E4" s="72"/>
      <c r="F4" s="71" t="s">
        <v>94</v>
      </c>
      <c r="G4" s="71"/>
      <c r="H4" s="71"/>
      <c r="I4" s="72"/>
    </row>
    <row r="5" spans="1:20" ht="16.149999999999999" customHeight="1">
      <c r="A5" s="246"/>
      <c r="B5" s="74"/>
      <c r="C5" s="68"/>
      <c r="D5" s="71"/>
      <c r="E5" s="72"/>
      <c r="F5" s="113" t="s">
        <v>223</v>
      </c>
      <c r="G5" s="71"/>
      <c r="H5" s="71"/>
      <c r="I5" s="72"/>
    </row>
    <row r="6" spans="1:20" ht="15.75" customHeight="1" thickBot="1">
      <c r="A6" s="246"/>
      <c r="B6" s="254">
        <v>46034</v>
      </c>
      <c r="C6" s="68"/>
      <c r="D6" s="71"/>
      <c r="E6" s="72"/>
      <c r="F6" s="71" t="s">
        <v>225</v>
      </c>
      <c r="G6" s="70"/>
      <c r="H6" s="71"/>
      <c r="I6" s="72"/>
    </row>
    <row r="7" spans="1:20" s="11" customFormat="1" ht="25.5" customHeight="1" thickBot="1">
      <c r="B7" s="357" t="s">
        <v>490</v>
      </c>
      <c r="C7" s="358"/>
      <c r="D7" s="358"/>
      <c r="E7" s="358"/>
      <c r="F7" s="358"/>
      <c r="G7" s="358"/>
      <c r="H7" s="358"/>
      <c r="I7" s="359"/>
      <c r="J7" s="252"/>
      <c r="K7"/>
      <c r="L7"/>
      <c r="M7"/>
      <c r="N7"/>
      <c r="O7"/>
      <c r="P7"/>
      <c r="Q7"/>
      <c r="R7"/>
      <c r="S7"/>
      <c r="T7"/>
    </row>
    <row r="8" spans="1:20" ht="15.75" customHeight="1" thickBot="1">
      <c r="B8" s="206"/>
      <c r="C8" s="207"/>
      <c r="D8" s="208"/>
      <c r="E8" s="209"/>
      <c r="F8" s="208"/>
      <c r="G8" s="210"/>
      <c r="H8" s="208"/>
      <c r="I8" s="209"/>
    </row>
    <row r="9" spans="1:20" ht="37.5" customHeight="1" thickBot="1">
      <c r="B9" s="366" t="s">
        <v>491</v>
      </c>
      <c r="C9" s="367"/>
      <c r="D9" s="367"/>
      <c r="E9" s="367"/>
      <c r="F9" s="368"/>
      <c r="G9" s="198" t="s">
        <v>489</v>
      </c>
      <c r="H9" s="198" t="s">
        <v>420</v>
      </c>
      <c r="I9" s="294" t="s">
        <v>89</v>
      </c>
    </row>
    <row r="10" spans="1:20" ht="107.25" customHeight="1">
      <c r="A10" s="266"/>
      <c r="B10" s="301" t="s">
        <v>496</v>
      </c>
      <c r="C10" s="361"/>
      <c r="D10" s="361"/>
      <c r="E10" s="360" t="s">
        <v>488</v>
      </c>
      <c r="F10" s="361"/>
      <c r="G10" s="297">
        <v>288</v>
      </c>
      <c r="H10" s="297"/>
      <c r="I10" s="262">
        <f>G10*H10</f>
        <v>0</v>
      </c>
    </row>
    <row r="11" spans="1:20" ht="105" customHeight="1">
      <c r="A11" s="267"/>
      <c r="B11" s="298" t="s">
        <v>494</v>
      </c>
      <c r="C11" s="362"/>
      <c r="D11" s="362"/>
      <c r="E11" s="362" t="s">
        <v>421</v>
      </c>
      <c r="F11" s="362"/>
      <c r="G11" s="295">
        <v>346</v>
      </c>
      <c r="H11" s="296"/>
      <c r="I11" s="299">
        <f>H11*G11</f>
        <v>0</v>
      </c>
    </row>
    <row r="12" spans="1:20" ht="105" customHeight="1" thickBot="1">
      <c r="A12" s="293"/>
      <c r="B12" s="271" t="s">
        <v>495</v>
      </c>
      <c r="C12" s="376"/>
      <c r="D12" s="376"/>
      <c r="E12" s="377" t="s">
        <v>422</v>
      </c>
      <c r="F12" s="377"/>
      <c r="G12" s="264">
        <v>346</v>
      </c>
      <c r="H12" s="273"/>
      <c r="I12" s="265">
        <f>G12*H12</f>
        <v>0</v>
      </c>
    </row>
    <row r="13" spans="1:20" ht="30.75" customHeight="1" thickBot="1">
      <c r="B13" s="268"/>
      <c r="C13" s="269"/>
      <c r="D13" s="269"/>
      <c r="E13" s="269"/>
      <c r="F13" s="269"/>
      <c r="G13" s="270"/>
      <c r="H13" s="208"/>
      <c r="I13" s="259">
        <f>SUM(I10:I11)</f>
        <v>0</v>
      </c>
    </row>
    <row r="14" spans="1:20" ht="41.25" customHeight="1" thickBot="1">
      <c r="B14" s="369" t="s">
        <v>482</v>
      </c>
      <c r="C14" s="370"/>
      <c r="D14" s="370"/>
      <c r="E14" s="370"/>
      <c r="F14" s="371"/>
      <c r="G14" s="104" t="s">
        <v>483</v>
      </c>
      <c r="H14" s="104" t="s">
        <v>420</v>
      </c>
      <c r="I14" s="105" t="s">
        <v>89</v>
      </c>
    </row>
    <row r="15" spans="1:20" ht="104.25" customHeight="1">
      <c r="B15" s="260" t="s">
        <v>424</v>
      </c>
      <c r="C15" s="372"/>
      <c r="D15" s="373"/>
      <c r="E15" s="363" t="s">
        <v>425</v>
      </c>
      <c r="F15" s="363"/>
      <c r="G15" s="261">
        <v>736</v>
      </c>
      <c r="H15" s="272"/>
      <c r="I15" s="262">
        <f>G15*H15</f>
        <v>0</v>
      </c>
    </row>
    <row r="16" spans="1:20" ht="102" customHeight="1" thickBot="1">
      <c r="B16" s="263" t="s">
        <v>423</v>
      </c>
      <c r="C16" s="374"/>
      <c r="D16" s="375"/>
      <c r="E16" s="364" t="s">
        <v>426</v>
      </c>
      <c r="F16" s="365"/>
      <c r="G16" s="264">
        <v>736</v>
      </c>
      <c r="H16" s="273"/>
      <c r="I16" s="265">
        <f>G16*H16</f>
        <v>0</v>
      </c>
    </row>
    <row r="17" spans="2:11" ht="23.25" customHeight="1" thickBot="1">
      <c r="B17" s="206"/>
      <c r="C17" s="207"/>
      <c r="D17" s="208"/>
      <c r="E17" s="209"/>
      <c r="F17" s="208"/>
      <c r="G17" s="210"/>
      <c r="H17" s="208"/>
      <c r="I17" s="259">
        <f>SUM(I15:I16)</f>
        <v>0</v>
      </c>
    </row>
    <row r="18" spans="2:11" ht="30" customHeight="1" thickBot="1">
      <c r="B18" s="348" t="s">
        <v>480</v>
      </c>
      <c r="C18" s="349"/>
      <c r="D18" s="349"/>
      <c r="E18" s="349"/>
      <c r="F18" s="349"/>
      <c r="G18" s="349"/>
      <c r="H18" s="349"/>
      <c r="I18" s="350"/>
      <c r="J18" s="5"/>
      <c r="K18" s="5"/>
    </row>
    <row r="19" spans="2:11" ht="51.75" customHeight="1" thickBot="1">
      <c r="B19" s="103" t="s">
        <v>115</v>
      </c>
      <c r="C19" s="198" t="s">
        <v>117</v>
      </c>
      <c r="D19" s="104" t="s">
        <v>321</v>
      </c>
      <c r="E19" s="104" t="s">
        <v>322</v>
      </c>
      <c r="F19" s="104" t="s">
        <v>323</v>
      </c>
      <c r="G19" s="104" t="s">
        <v>324</v>
      </c>
      <c r="H19" s="104" t="s">
        <v>420</v>
      </c>
      <c r="I19" s="105" t="s">
        <v>89</v>
      </c>
      <c r="J19" s="5"/>
      <c r="K19" s="5"/>
    </row>
    <row r="20" spans="2:11" ht="30.6" customHeight="1">
      <c r="B20" s="146" t="s">
        <v>473</v>
      </c>
      <c r="C20" s="382"/>
      <c r="D20" s="100">
        <f>IF(H29&gt;=100,2251,IF(H29&gt;=51,254,IF(H29&gt;=11,259,IF(H29&lt;=10,263))))</f>
        <v>263</v>
      </c>
      <c r="E20" s="100">
        <v>259</v>
      </c>
      <c r="F20" s="100">
        <v>254</v>
      </c>
      <c r="G20" s="100">
        <v>251</v>
      </c>
      <c r="H20" s="101"/>
      <c r="I20" s="102">
        <f t="shared" ref="I20:I27" si="0">D20*H20</f>
        <v>0</v>
      </c>
      <c r="J20" s="5"/>
      <c r="K20" s="5"/>
    </row>
    <row r="21" spans="2:11" ht="30.6" customHeight="1">
      <c r="B21" s="14" t="s">
        <v>474</v>
      </c>
      <c r="C21" s="382"/>
      <c r="D21" s="100">
        <f>IF(H29&gt;=100,251,IF(H29&gt;=51,254,IF(H29&gt;=11,259,IF(H29&lt;=10,263))))</f>
        <v>263</v>
      </c>
      <c r="E21" s="100">
        <v>259</v>
      </c>
      <c r="F21" s="100">
        <v>254</v>
      </c>
      <c r="G21" s="100">
        <v>251</v>
      </c>
      <c r="H21" s="18"/>
      <c r="I21" s="23">
        <f t="shared" si="0"/>
        <v>0</v>
      </c>
      <c r="J21" s="5"/>
      <c r="K21" s="5"/>
    </row>
    <row r="22" spans="2:11" ht="30.6" customHeight="1">
      <c r="B22" s="99" t="s">
        <v>472</v>
      </c>
      <c r="C22" s="382"/>
      <c r="D22" s="100">
        <f>IF(H29&gt;=100,251,IF(H29&gt;=51,254,IF(H29&gt;=11,259,IF(H29&lt;=10,263))))</f>
        <v>263</v>
      </c>
      <c r="E22" s="100">
        <v>259</v>
      </c>
      <c r="F22" s="100">
        <v>254</v>
      </c>
      <c r="G22" s="100">
        <v>251</v>
      </c>
      <c r="H22" s="18"/>
      <c r="I22" s="23">
        <f t="shared" si="0"/>
        <v>0</v>
      </c>
      <c r="J22" s="5"/>
      <c r="K22" s="5"/>
    </row>
    <row r="23" spans="2:11" ht="30.6" customHeight="1">
      <c r="B23" s="14" t="s">
        <v>475</v>
      </c>
      <c r="C23" s="382"/>
      <c r="D23" s="100">
        <f>IF(H29&gt;=100,251,IF(H29&gt;=51,254,IF(H29&gt;=11,259,IF(H29&lt;=10,263))))</f>
        <v>263</v>
      </c>
      <c r="E23" s="100">
        <v>259</v>
      </c>
      <c r="F23" s="100">
        <v>254</v>
      </c>
      <c r="G23" s="100">
        <v>251</v>
      </c>
      <c r="H23" s="18"/>
      <c r="I23" s="23">
        <f t="shared" si="0"/>
        <v>0</v>
      </c>
      <c r="J23" s="5"/>
      <c r="K23" s="5"/>
    </row>
    <row r="24" spans="2:11" ht="30" customHeight="1">
      <c r="B24" s="14" t="s">
        <v>476</v>
      </c>
      <c r="C24" s="382"/>
      <c r="D24" s="136">
        <f>IF(H29&gt;=100,251,IF(H29&gt;=51,254,IF(H29&gt;=11,259,IF(H29&lt;=10,263))))</f>
        <v>263</v>
      </c>
      <c r="E24" s="100">
        <v>259</v>
      </c>
      <c r="F24" s="100">
        <v>254</v>
      </c>
      <c r="G24" s="100">
        <v>251</v>
      </c>
      <c r="H24" s="44"/>
      <c r="I24" s="45">
        <f t="shared" si="0"/>
        <v>0</v>
      </c>
      <c r="J24" s="5"/>
      <c r="K24" s="5"/>
    </row>
    <row r="25" spans="2:11" ht="35.25" customHeight="1">
      <c r="B25" s="14" t="s">
        <v>477</v>
      </c>
      <c r="C25" s="382"/>
      <c r="D25" s="51">
        <f>IF(H29&gt;=100,251,IF(H29&gt;=51,254,IF(H29&gt;=11,259,IF(H29&lt;=10,263))))</f>
        <v>263</v>
      </c>
      <c r="E25" s="100">
        <v>259</v>
      </c>
      <c r="F25" s="100">
        <v>254</v>
      </c>
      <c r="G25" s="100">
        <v>251</v>
      </c>
      <c r="H25" s="51"/>
      <c r="I25" s="23">
        <f t="shared" si="0"/>
        <v>0</v>
      </c>
      <c r="J25" s="5"/>
      <c r="K25" s="5"/>
    </row>
    <row r="26" spans="2:11" ht="35.25" customHeight="1">
      <c r="B26" s="14" t="s">
        <v>478</v>
      </c>
      <c r="C26" s="382"/>
      <c r="D26" s="51">
        <f>IF(H29&gt;=100,251,IF(H29&gt;=51,254,IF(H29&gt;=11,259,IF(H29&lt;=10,263))))</f>
        <v>263</v>
      </c>
      <c r="E26" s="100">
        <v>259</v>
      </c>
      <c r="F26" s="100">
        <v>254</v>
      </c>
      <c r="G26" s="100">
        <v>251</v>
      </c>
      <c r="H26" s="51"/>
      <c r="I26" s="23">
        <f>D26*H26</f>
        <v>0</v>
      </c>
      <c r="J26" s="5"/>
      <c r="K26" s="5"/>
    </row>
    <row r="27" spans="2:11" ht="93.75" customHeight="1">
      <c r="B27" s="14" t="s">
        <v>479</v>
      </c>
      <c r="C27" s="300"/>
      <c r="D27" s="51">
        <f>IF(H31&gt;=100,199,IF(H31&gt;=51,202,IF(H31&gt;=11,205,IF(H31&lt;=10,208))))</f>
        <v>208</v>
      </c>
      <c r="E27" s="51">
        <v>205</v>
      </c>
      <c r="F27" s="51">
        <v>202</v>
      </c>
      <c r="G27" s="124">
        <v>199</v>
      </c>
      <c r="H27" s="51"/>
      <c r="I27" s="23">
        <f t="shared" si="0"/>
        <v>0</v>
      </c>
      <c r="J27" s="5"/>
      <c r="K27" s="5"/>
    </row>
    <row r="28" spans="2:11" ht="114.75" customHeight="1">
      <c r="B28" s="14" t="s">
        <v>493</v>
      </c>
      <c r="C28" s="14"/>
      <c r="D28" s="51">
        <f>IF(H29&gt;=100,237,IF(H29&gt;=51,240,IF(H29&gt;=11,243,IF(H29&lt;=10,246))))</f>
        <v>246</v>
      </c>
      <c r="E28" s="51">
        <v>243</v>
      </c>
      <c r="F28" s="51">
        <v>240</v>
      </c>
      <c r="G28" s="124">
        <v>237</v>
      </c>
      <c r="H28" s="51"/>
      <c r="I28" s="23">
        <f>D28*H28</f>
        <v>0</v>
      </c>
      <c r="J28" s="5"/>
      <c r="K28" s="5"/>
    </row>
    <row r="29" spans="2:11" ht="24" customHeight="1">
      <c r="B29" s="290" t="s">
        <v>485</v>
      </c>
      <c r="C29" s="212" t="s">
        <v>358</v>
      </c>
      <c r="E29" s="17"/>
      <c r="F29" s="17"/>
      <c r="G29" s="17"/>
      <c r="H29" s="138">
        <f>SUM(H20:H28)</f>
        <v>0</v>
      </c>
      <c r="I29" s="86">
        <f>SUM(I20:I28)</f>
        <v>0</v>
      </c>
      <c r="J29" s="5"/>
      <c r="K29" s="5"/>
    </row>
    <row r="30" spans="2:11" ht="24" customHeight="1">
      <c r="B30" s="211"/>
      <c r="C30" s="212"/>
      <c r="D30" s="17"/>
      <c r="E30" s="17"/>
      <c r="F30" s="17"/>
      <c r="G30" s="17"/>
      <c r="H30" s="17"/>
      <c r="I30" s="133"/>
      <c r="J30" s="5"/>
      <c r="K30" s="5"/>
    </row>
    <row r="31" spans="2:11" ht="24" customHeight="1">
      <c r="B31" s="211"/>
      <c r="C31" s="212"/>
      <c r="D31" s="17"/>
      <c r="E31" s="17"/>
      <c r="F31" s="17"/>
      <c r="G31" s="17"/>
      <c r="H31" s="17"/>
      <c r="I31" s="133"/>
      <c r="J31" s="5"/>
      <c r="K31" s="5"/>
    </row>
    <row r="32" spans="2:11" ht="24" customHeight="1" thickBot="1">
      <c r="B32" s="16"/>
      <c r="C32" s="16"/>
      <c r="D32" s="17"/>
      <c r="E32" s="17"/>
      <c r="F32" s="17"/>
      <c r="G32" s="17"/>
      <c r="H32" s="17"/>
      <c r="I32" s="133"/>
      <c r="J32" s="5"/>
      <c r="K32" s="5"/>
    </row>
    <row r="33" spans="2:11" ht="27" customHeight="1" thickBot="1">
      <c r="B33" s="348" t="s">
        <v>326</v>
      </c>
      <c r="C33" s="349"/>
      <c r="D33" s="349"/>
      <c r="E33" s="349"/>
      <c r="F33" s="349"/>
      <c r="G33" s="349"/>
      <c r="H33" s="349"/>
      <c r="I33" s="350"/>
      <c r="J33" s="5"/>
      <c r="K33" s="5"/>
    </row>
    <row r="34" spans="2:11" ht="52.15" customHeight="1" thickBot="1">
      <c r="B34" s="103" t="s">
        <v>115</v>
      </c>
      <c r="C34" s="198" t="s">
        <v>117</v>
      </c>
      <c r="D34" s="104" t="s">
        <v>321</v>
      </c>
      <c r="E34" s="104" t="s">
        <v>322</v>
      </c>
      <c r="F34" s="104" t="s">
        <v>323</v>
      </c>
      <c r="G34" s="104" t="s">
        <v>324</v>
      </c>
      <c r="H34" s="104" t="s">
        <v>66</v>
      </c>
      <c r="I34" s="105" t="s">
        <v>74</v>
      </c>
      <c r="J34" s="5"/>
      <c r="K34" s="5"/>
    </row>
    <row r="35" spans="2:11" ht="30.6" customHeight="1">
      <c r="B35" s="14" t="s">
        <v>305</v>
      </c>
      <c r="C35" s="345"/>
      <c r="D35" s="100">
        <f>IF(H40&gt;=100,251,IF(H40&gt;=51,254,IF(H40&gt;=11,259,IF(H40&lt;=10,263))))</f>
        <v>263</v>
      </c>
      <c r="E35" s="100">
        <v>259</v>
      </c>
      <c r="F35" s="100">
        <v>254</v>
      </c>
      <c r="G35" s="100">
        <v>251</v>
      </c>
      <c r="H35" s="101"/>
      <c r="I35" s="102">
        <f t="shared" ref="I35:I39" si="1">D35*H35</f>
        <v>0</v>
      </c>
      <c r="J35" s="5"/>
      <c r="K35" s="5"/>
    </row>
    <row r="36" spans="2:11" ht="30.6" customHeight="1">
      <c r="B36" s="14" t="s">
        <v>306</v>
      </c>
      <c r="C36" s="346"/>
      <c r="D36" s="100">
        <f>IF(H40&gt;=100,251,IF(H40&gt;=51,254,IF(H40&gt;=11,259,IF(H40&lt;=10,263))))</f>
        <v>263</v>
      </c>
      <c r="E36" s="51">
        <v>259</v>
      </c>
      <c r="F36" s="51">
        <v>254</v>
      </c>
      <c r="G36" s="51">
        <v>251</v>
      </c>
      <c r="H36" s="18"/>
      <c r="I36" s="23">
        <f t="shared" si="1"/>
        <v>0</v>
      </c>
      <c r="J36" s="5"/>
      <c r="K36" s="5"/>
    </row>
    <row r="37" spans="2:11" ht="30.6" customHeight="1">
      <c r="B37" s="14" t="s">
        <v>309</v>
      </c>
      <c r="C37" s="346"/>
      <c r="D37" s="100">
        <f>IF(H40&gt;=100,251,IF(H40&gt;=51,254,IF(H40&gt;=11,259,IF(H40&lt;=10,263))))</f>
        <v>263</v>
      </c>
      <c r="E37" s="51">
        <v>259</v>
      </c>
      <c r="F37" s="51">
        <v>254</v>
      </c>
      <c r="G37" s="51">
        <v>251</v>
      </c>
      <c r="H37" s="18"/>
      <c r="I37" s="23">
        <f t="shared" si="1"/>
        <v>0</v>
      </c>
      <c r="J37" s="5"/>
      <c r="K37" s="5"/>
    </row>
    <row r="38" spans="2:11" ht="30.6" customHeight="1">
      <c r="B38" s="14" t="s">
        <v>307</v>
      </c>
      <c r="C38" s="346"/>
      <c r="D38" s="100">
        <f>IF(H40&gt;=100,251,IF(H40&gt;=51,254,IF(H40&gt;=11,259,IF(H40&lt;=10,263))))</f>
        <v>263</v>
      </c>
      <c r="E38" s="51">
        <v>259</v>
      </c>
      <c r="F38" s="51">
        <v>254</v>
      </c>
      <c r="G38" s="51">
        <v>251</v>
      </c>
      <c r="H38" s="18"/>
      <c r="I38" s="23">
        <f t="shared" si="1"/>
        <v>0</v>
      </c>
      <c r="J38" s="5"/>
      <c r="K38" s="5"/>
    </row>
    <row r="39" spans="2:11" ht="30" customHeight="1">
      <c r="B39" s="14" t="s">
        <v>308</v>
      </c>
      <c r="C39" s="347"/>
      <c r="D39" s="51">
        <f>IF(H40&gt;=100,251,IF(H40&gt;=51,254,IF(H40&gt;=11,259,IF(H40&lt;=10,263))))</f>
        <v>263</v>
      </c>
      <c r="E39" s="51">
        <v>259</v>
      </c>
      <c r="F39" s="51">
        <v>254</v>
      </c>
      <c r="G39" s="51">
        <v>251</v>
      </c>
      <c r="H39" s="18"/>
      <c r="I39" s="23">
        <f t="shared" si="1"/>
        <v>0</v>
      </c>
      <c r="J39" s="5"/>
      <c r="K39" s="5"/>
    </row>
    <row r="40" spans="2:11" ht="24" customHeight="1">
      <c r="B40" s="289" t="s">
        <v>486</v>
      </c>
      <c r="C40" s="212" t="s">
        <v>484</v>
      </c>
      <c r="E40" s="17"/>
      <c r="F40" s="17"/>
      <c r="G40" s="17"/>
      <c r="H40" s="199"/>
      <c r="I40" s="200">
        <f>SUM(I35:I39)</f>
        <v>0</v>
      </c>
      <c r="J40" s="5"/>
      <c r="K40" s="5"/>
    </row>
    <row r="41" spans="2:11" ht="15.75" thickBot="1">
      <c r="B41" s="16"/>
      <c r="C41" s="16"/>
      <c r="D41" s="17"/>
      <c r="E41" s="17"/>
      <c r="F41" s="17"/>
      <c r="G41" s="17"/>
      <c r="H41" s="137"/>
      <c r="I41" s="133"/>
      <c r="J41" s="5"/>
      <c r="K41" s="5"/>
    </row>
    <row r="42" spans="2:11" ht="24" customHeight="1" thickBot="1">
      <c r="B42" s="348" t="s">
        <v>327</v>
      </c>
      <c r="C42" s="349"/>
      <c r="D42" s="349"/>
      <c r="E42" s="349"/>
      <c r="F42" s="349"/>
      <c r="G42" s="349"/>
      <c r="H42" s="349"/>
      <c r="I42" s="350"/>
      <c r="J42" s="5"/>
      <c r="K42" s="5"/>
    </row>
    <row r="43" spans="2:11" ht="55.9" customHeight="1" thickBot="1">
      <c r="B43" s="106" t="s">
        <v>115</v>
      </c>
      <c r="C43" s="106" t="s">
        <v>117</v>
      </c>
      <c r="D43" s="104" t="s">
        <v>321</v>
      </c>
      <c r="E43" s="104" t="s">
        <v>322</v>
      </c>
      <c r="F43" s="104" t="s">
        <v>323</v>
      </c>
      <c r="G43" s="104" t="s">
        <v>324</v>
      </c>
      <c r="H43" s="106" t="s">
        <v>66</v>
      </c>
      <c r="I43" s="107" t="s">
        <v>74</v>
      </c>
      <c r="J43" s="5"/>
      <c r="K43" s="5"/>
    </row>
    <row r="44" spans="2:11" ht="45" customHeight="1">
      <c r="B44" s="14" t="s">
        <v>212</v>
      </c>
      <c r="C44" s="345"/>
      <c r="D44" s="51">
        <f>IF(H47&gt;=100,251,IF(H47&gt;=51,254,IF(H47&gt;=11,259,IF(H47&lt;=10,263))))</f>
        <v>263</v>
      </c>
      <c r="E44" s="51">
        <v>259</v>
      </c>
      <c r="F44" s="51">
        <v>254</v>
      </c>
      <c r="G44" s="51">
        <v>251</v>
      </c>
      <c r="H44" s="18"/>
      <c r="I44" s="23">
        <f>D44*H44</f>
        <v>0</v>
      </c>
      <c r="J44" s="5"/>
      <c r="K44" s="5"/>
    </row>
    <row r="45" spans="2:11" ht="45" customHeight="1">
      <c r="B45" s="14" t="s">
        <v>433</v>
      </c>
      <c r="C45" s="346"/>
      <c r="D45" s="51">
        <f>IF(H47&gt;=100,251,IF(H47&gt;=51,254,IF(H47&gt;=11,259,IF(H47&lt;=10,263))))</f>
        <v>263</v>
      </c>
      <c r="E45" s="51">
        <v>259</v>
      </c>
      <c r="F45" s="51">
        <v>254</v>
      </c>
      <c r="G45" s="51">
        <v>251</v>
      </c>
      <c r="H45" s="18"/>
      <c r="I45" s="23">
        <f>D45*H45</f>
        <v>0</v>
      </c>
      <c r="J45" s="5"/>
      <c r="K45" s="5"/>
    </row>
    <row r="46" spans="2:11" ht="45" customHeight="1" thickBot="1">
      <c r="B46" s="14" t="s">
        <v>213</v>
      </c>
      <c r="C46" s="347"/>
      <c r="D46" s="51">
        <f>IF(H47&gt;=100,251,IF(H47&gt;=51,254,IF(H47&gt;=11,259,IF(H47&lt;=10,263))))</f>
        <v>263</v>
      </c>
      <c r="E46" s="51">
        <v>259</v>
      </c>
      <c r="F46" s="51">
        <v>254</v>
      </c>
      <c r="G46" s="51">
        <v>251</v>
      </c>
      <c r="H46" s="44"/>
      <c r="I46" s="45">
        <f>D46*H46</f>
        <v>0</v>
      </c>
      <c r="J46" s="5"/>
      <c r="K46" s="5"/>
    </row>
    <row r="47" spans="2:11" ht="15.75" thickBot="1">
      <c r="B47" s="290" t="s">
        <v>487</v>
      </c>
      <c r="C47" s="212" t="s">
        <v>436</v>
      </c>
      <c r="E47" s="15"/>
      <c r="F47" s="15"/>
      <c r="G47" s="15"/>
      <c r="H47" s="47">
        <f>H44+H45+H46</f>
        <v>0</v>
      </c>
      <c r="I47" s="46">
        <f>I44+I45+I46</f>
        <v>0</v>
      </c>
      <c r="J47" s="5"/>
      <c r="K47" s="5"/>
    </row>
    <row r="48" spans="2:11" ht="15.75" thickBot="1"/>
    <row r="49" spans="2:11" ht="20.45" customHeight="1">
      <c r="B49" s="383" t="s">
        <v>325</v>
      </c>
      <c r="C49" s="383"/>
      <c r="D49" s="383"/>
      <c r="E49" s="383"/>
      <c r="F49" s="383"/>
      <c r="G49" s="383"/>
      <c r="H49" s="383"/>
      <c r="I49" s="383"/>
      <c r="J49" s="5"/>
      <c r="K49" s="5"/>
    </row>
    <row r="50" spans="2:11" ht="52.15" customHeight="1">
      <c r="B50" s="108" t="s">
        <v>115</v>
      </c>
      <c r="C50" s="108" t="s">
        <v>117</v>
      </c>
      <c r="D50" s="355" t="s">
        <v>198</v>
      </c>
      <c r="E50" s="356"/>
      <c r="F50" s="355"/>
      <c r="G50" s="356"/>
      <c r="H50" s="108" t="s">
        <v>66</v>
      </c>
      <c r="I50" s="108" t="s">
        <v>74</v>
      </c>
      <c r="J50" s="5"/>
      <c r="K50" s="5"/>
    </row>
    <row r="51" spans="2:11" ht="27.75" customHeight="1">
      <c r="B51" s="201" t="s">
        <v>165</v>
      </c>
      <c r="C51" s="379"/>
      <c r="D51" s="353">
        <v>180</v>
      </c>
      <c r="E51" s="354"/>
      <c r="F51" s="353"/>
      <c r="G51" s="354"/>
      <c r="H51" s="18"/>
      <c r="I51" s="23">
        <f>D51*H51</f>
        <v>0</v>
      </c>
      <c r="J51" s="5"/>
      <c r="K51" s="5"/>
    </row>
    <row r="52" spans="2:11" ht="12.95" customHeight="1">
      <c r="B52" s="205" t="s">
        <v>166</v>
      </c>
      <c r="C52" s="380"/>
      <c r="D52" s="353">
        <v>0</v>
      </c>
      <c r="E52" s="354"/>
      <c r="F52" s="378"/>
      <c r="G52" s="378"/>
      <c r="H52" s="44"/>
      <c r="I52" s="45">
        <f>D52*H52</f>
        <v>0</v>
      </c>
      <c r="J52" s="5"/>
      <c r="K52" s="5"/>
    </row>
    <row r="53" spans="2:11" ht="12.95" customHeight="1">
      <c r="B53" s="202" t="s">
        <v>310</v>
      </c>
      <c r="C53" s="380"/>
      <c r="D53" s="353">
        <v>30</v>
      </c>
      <c r="E53" s="354"/>
      <c r="F53" s="353"/>
      <c r="G53" s="354"/>
      <c r="H53" s="18"/>
      <c r="I53" s="135">
        <f t="shared" ref="I53:I68" si="2">D53*H53</f>
        <v>0</v>
      </c>
      <c r="J53" s="5"/>
      <c r="K53" s="5"/>
    </row>
    <row r="54" spans="2:11" ht="12.95" customHeight="1">
      <c r="B54" s="202" t="s">
        <v>312</v>
      </c>
      <c r="C54" s="380"/>
      <c r="D54" s="353">
        <v>30</v>
      </c>
      <c r="E54" s="354"/>
      <c r="F54" s="353"/>
      <c r="G54" s="354"/>
      <c r="H54" s="18"/>
      <c r="I54" s="135">
        <f t="shared" si="2"/>
        <v>0</v>
      </c>
      <c r="J54" s="5"/>
      <c r="K54" s="5"/>
    </row>
    <row r="55" spans="2:11" ht="12.95" customHeight="1">
      <c r="B55" s="202" t="s">
        <v>311</v>
      </c>
      <c r="C55" s="380"/>
      <c r="D55" s="353">
        <v>30</v>
      </c>
      <c r="E55" s="354"/>
      <c r="F55" s="353"/>
      <c r="G55" s="354"/>
      <c r="H55" s="18"/>
      <c r="I55" s="135">
        <f t="shared" si="2"/>
        <v>0</v>
      </c>
      <c r="J55" s="5"/>
      <c r="K55" s="5"/>
    </row>
    <row r="56" spans="2:11" ht="12.95" customHeight="1">
      <c r="B56" s="202" t="s">
        <v>313</v>
      </c>
      <c r="C56" s="380"/>
      <c r="D56" s="353">
        <v>30</v>
      </c>
      <c r="E56" s="354"/>
      <c r="F56" s="353"/>
      <c r="G56" s="354"/>
      <c r="H56" s="18"/>
      <c r="I56" s="135">
        <f t="shared" si="2"/>
        <v>0</v>
      </c>
      <c r="J56" s="5"/>
      <c r="K56" s="5"/>
    </row>
    <row r="57" spans="2:11" ht="12.95" customHeight="1">
      <c r="B57" s="202" t="s">
        <v>315</v>
      </c>
      <c r="C57" s="380"/>
      <c r="D57" s="353">
        <v>30</v>
      </c>
      <c r="E57" s="354"/>
      <c r="F57" s="353"/>
      <c r="G57" s="354"/>
      <c r="H57" s="18"/>
      <c r="I57" s="135">
        <f t="shared" si="2"/>
        <v>0</v>
      </c>
      <c r="J57" s="5"/>
      <c r="K57" s="5"/>
    </row>
    <row r="58" spans="2:11" ht="12.95" customHeight="1">
      <c r="B58" s="202" t="s">
        <v>314</v>
      </c>
      <c r="C58" s="380"/>
      <c r="D58" s="353">
        <v>30</v>
      </c>
      <c r="E58" s="354"/>
      <c r="F58" s="353"/>
      <c r="G58" s="354"/>
      <c r="H58" s="18"/>
      <c r="I58" s="135">
        <f t="shared" si="2"/>
        <v>0</v>
      </c>
      <c r="J58" s="5"/>
      <c r="K58" s="5"/>
    </row>
    <row r="59" spans="2:11" ht="12.95" customHeight="1">
      <c r="B59" s="202" t="s">
        <v>409</v>
      </c>
      <c r="C59" s="380"/>
      <c r="D59" s="353">
        <v>30</v>
      </c>
      <c r="E59" s="354"/>
      <c r="F59" s="124"/>
      <c r="G59" s="250"/>
      <c r="H59" s="18"/>
      <c r="I59" s="135">
        <f t="shared" si="2"/>
        <v>0</v>
      </c>
      <c r="J59" s="5"/>
      <c r="K59" s="5"/>
    </row>
    <row r="60" spans="2:11" ht="12.95" customHeight="1">
      <c r="B60" s="202" t="s">
        <v>317</v>
      </c>
      <c r="C60" s="380"/>
      <c r="D60" s="353">
        <v>30</v>
      </c>
      <c r="E60" s="354"/>
      <c r="F60" s="353"/>
      <c r="G60" s="354"/>
      <c r="H60" s="18"/>
      <c r="I60" s="204">
        <f t="shared" si="2"/>
        <v>0</v>
      </c>
      <c r="J60" s="5"/>
      <c r="K60" s="5"/>
    </row>
    <row r="61" spans="2:11" ht="12.95" customHeight="1">
      <c r="B61" s="202" t="s">
        <v>434</v>
      </c>
      <c r="C61" s="380"/>
      <c r="D61" s="353">
        <v>30</v>
      </c>
      <c r="E61" s="354"/>
      <c r="F61" s="353"/>
      <c r="G61" s="354"/>
      <c r="H61" s="18"/>
      <c r="I61" s="204">
        <f t="shared" si="2"/>
        <v>0</v>
      </c>
      <c r="J61" s="5"/>
      <c r="K61" s="5"/>
    </row>
    <row r="62" spans="2:11" ht="12.95" customHeight="1">
      <c r="B62" s="202" t="s">
        <v>316</v>
      </c>
      <c r="C62" s="380"/>
      <c r="D62" s="353">
        <v>30</v>
      </c>
      <c r="E62" s="354"/>
      <c r="F62" s="353"/>
      <c r="G62" s="354"/>
      <c r="H62" s="18"/>
      <c r="I62" s="204">
        <f t="shared" si="2"/>
        <v>0</v>
      </c>
      <c r="J62" s="5"/>
      <c r="K62" s="5"/>
    </row>
    <row r="63" spans="2:11" ht="12.95" customHeight="1">
      <c r="B63" s="202" t="s">
        <v>318</v>
      </c>
      <c r="C63" s="380"/>
      <c r="D63" s="353">
        <v>30</v>
      </c>
      <c r="E63" s="354"/>
      <c r="F63" s="351"/>
      <c r="G63" s="352"/>
      <c r="H63" s="19"/>
      <c r="I63" s="203">
        <f t="shared" si="2"/>
        <v>0</v>
      </c>
      <c r="J63" s="5"/>
      <c r="K63" s="5"/>
    </row>
    <row r="64" spans="2:11" ht="12.95" customHeight="1">
      <c r="B64" s="202" t="s">
        <v>350</v>
      </c>
      <c r="C64" s="380"/>
      <c r="D64" s="353">
        <v>30</v>
      </c>
      <c r="E64" s="354"/>
      <c r="F64" s="351"/>
      <c r="G64" s="352"/>
      <c r="H64" s="19"/>
      <c r="I64" s="203">
        <f t="shared" si="2"/>
        <v>0</v>
      </c>
      <c r="J64" s="5"/>
      <c r="K64" s="5"/>
    </row>
    <row r="65" spans="2:11" ht="12.95" customHeight="1">
      <c r="B65" s="202" t="s">
        <v>319</v>
      </c>
      <c r="C65" s="380"/>
      <c r="D65" s="353">
        <v>30</v>
      </c>
      <c r="E65" s="354"/>
      <c r="F65" s="351"/>
      <c r="G65" s="352"/>
      <c r="H65" s="19"/>
      <c r="I65" s="203">
        <f t="shared" si="2"/>
        <v>0</v>
      </c>
      <c r="K65" s="5"/>
    </row>
    <row r="66" spans="2:11" ht="12.95" customHeight="1">
      <c r="B66" s="202" t="s">
        <v>351</v>
      </c>
      <c r="C66" s="380"/>
      <c r="D66" s="353">
        <v>30</v>
      </c>
      <c r="E66" s="354"/>
      <c r="F66" s="351"/>
      <c r="G66" s="352"/>
      <c r="H66" s="19"/>
      <c r="I66" s="203">
        <f t="shared" si="2"/>
        <v>0</v>
      </c>
      <c r="J66" s="5"/>
      <c r="K66" s="5"/>
    </row>
    <row r="67" spans="2:11" ht="12.95" customHeight="1">
      <c r="B67" s="202" t="s">
        <v>320</v>
      </c>
      <c r="C67" s="381"/>
      <c r="D67" s="353">
        <v>30</v>
      </c>
      <c r="E67" s="354"/>
      <c r="F67" s="351"/>
      <c r="G67" s="352"/>
      <c r="H67" s="19"/>
      <c r="I67" s="203">
        <f t="shared" si="2"/>
        <v>0</v>
      </c>
    </row>
    <row r="68" spans="2:11" ht="12.95" customHeight="1" thickBot="1">
      <c r="B68" s="202" t="s">
        <v>359</v>
      </c>
      <c r="C68" s="194"/>
      <c r="D68" s="353">
        <v>38</v>
      </c>
      <c r="E68" s="354"/>
      <c r="F68" s="351"/>
      <c r="G68" s="352"/>
      <c r="H68" s="19"/>
      <c r="I68" s="203">
        <f t="shared" si="2"/>
        <v>0</v>
      </c>
    </row>
    <row r="69" spans="2:11" ht="15.75" thickBot="1">
      <c r="H69" s="47">
        <f>SUM(H51:H68)</f>
        <v>0</v>
      </c>
      <c r="I69" s="46">
        <f>SUM(I51:I68)</f>
        <v>0</v>
      </c>
      <c r="J69" s="5"/>
    </row>
    <row r="70" spans="2:11" s="130" customFormat="1" ht="15.75">
      <c r="B70" s="213" t="s">
        <v>328</v>
      </c>
    </row>
    <row r="72" spans="2:11" ht="18.75" hidden="1">
      <c r="B72" s="197" t="s">
        <v>290</v>
      </c>
    </row>
    <row r="73" spans="2:11" ht="90" hidden="1" customHeight="1">
      <c r="B73" s="106" t="s">
        <v>115</v>
      </c>
      <c r="C73" s="106" t="s">
        <v>117</v>
      </c>
      <c r="D73" s="128" t="s">
        <v>289</v>
      </c>
      <c r="E73" s="127" t="s">
        <v>295</v>
      </c>
      <c r="F73" s="127" t="s">
        <v>291</v>
      </c>
      <c r="G73" s="127" t="s">
        <v>296</v>
      </c>
      <c r="H73" s="127" t="s">
        <v>201</v>
      </c>
      <c r="I73" s="17"/>
      <c r="J73" s="125"/>
    </row>
    <row r="74" spans="2:11" ht="105.75" hidden="1" customHeight="1">
      <c r="B74" s="14" t="s">
        <v>430</v>
      </c>
      <c r="C74" s="195"/>
      <c r="D74" s="124">
        <v>240</v>
      </c>
      <c r="E74" s="55"/>
      <c r="F74" s="51">
        <v>200</v>
      </c>
      <c r="G74" s="55"/>
      <c r="H74" s="196">
        <f>D74*E74+F74*G74</f>
        <v>0</v>
      </c>
      <c r="I74" s="291"/>
      <c r="J74" s="292"/>
    </row>
    <row r="75" spans="2:11" ht="101.25" hidden="1" customHeight="1">
      <c r="B75" s="192" t="s">
        <v>419</v>
      </c>
      <c r="C75" s="14"/>
      <c r="D75" s="129">
        <v>240</v>
      </c>
      <c r="E75" s="193"/>
      <c r="F75" s="129">
        <v>200</v>
      </c>
      <c r="G75" s="193"/>
      <c r="H75" s="196">
        <f>D75*E75+F75*G75</f>
        <v>0</v>
      </c>
      <c r="I75" s="291"/>
      <c r="J75" s="292"/>
    </row>
    <row r="76" spans="2:11" ht="105.75" hidden="1" customHeight="1">
      <c r="B76" s="14" t="s">
        <v>431</v>
      </c>
      <c r="C76" s="14"/>
      <c r="D76" s="51">
        <v>240</v>
      </c>
      <c r="E76" s="194"/>
      <c r="F76" s="51">
        <v>200</v>
      </c>
      <c r="G76" s="194"/>
      <c r="H76" s="196">
        <f>D76*E76+F76*G76</f>
        <v>0</v>
      </c>
      <c r="I76" s="126"/>
      <c r="J76" s="125"/>
    </row>
    <row r="77" spans="2:11">
      <c r="E77" s="125"/>
      <c r="F77" s="125"/>
      <c r="G77" s="125"/>
      <c r="H77" s="125"/>
      <c r="I77" s="125"/>
      <c r="J77" s="125"/>
    </row>
    <row r="78" spans="2:11">
      <c r="E78" s="125"/>
      <c r="F78" s="125"/>
      <c r="G78" s="125"/>
      <c r="H78" s="125"/>
      <c r="I78" s="125"/>
      <c r="J78" s="125"/>
    </row>
  </sheetData>
  <mergeCells count="57">
    <mergeCell ref="D68:E68"/>
    <mergeCell ref="F68:G68"/>
    <mergeCell ref="C20:C26"/>
    <mergeCell ref="F55:G55"/>
    <mergeCell ref="D54:E54"/>
    <mergeCell ref="F54:G54"/>
    <mergeCell ref="D61:E61"/>
    <mergeCell ref="F61:G61"/>
    <mergeCell ref="D55:E55"/>
    <mergeCell ref="B33:I33"/>
    <mergeCell ref="D57:E57"/>
    <mergeCell ref="F57:G57"/>
    <mergeCell ref="D58:E58"/>
    <mergeCell ref="B49:I49"/>
    <mergeCell ref="D50:E50"/>
    <mergeCell ref="D51:E51"/>
    <mergeCell ref="F52:G52"/>
    <mergeCell ref="C51:C67"/>
    <mergeCell ref="D64:E64"/>
    <mergeCell ref="F63:G63"/>
    <mergeCell ref="D65:E65"/>
    <mergeCell ref="F65:G65"/>
    <mergeCell ref="D66:E66"/>
    <mergeCell ref="F66:G66"/>
    <mergeCell ref="D67:E67"/>
    <mergeCell ref="F67:G67"/>
    <mergeCell ref="F51:G51"/>
    <mergeCell ref="D52:E52"/>
    <mergeCell ref="B7:I7"/>
    <mergeCell ref="B18:I18"/>
    <mergeCell ref="E10:F10"/>
    <mergeCell ref="C10:D10"/>
    <mergeCell ref="C11:D11"/>
    <mergeCell ref="E11:F11"/>
    <mergeCell ref="E15:F15"/>
    <mergeCell ref="E16:F16"/>
    <mergeCell ref="B9:F9"/>
    <mergeCell ref="B14:F14"/>
    <mergeCell ref="C15:D16"/>
    <mergeCell ref="C12:D12"/>
    <mergeCell ref="E12:F12"/>
    <mergeCell ref="C35:C39"/>
    <mergeCell ref="B42:I42"/>
    <mergeCell ref="F64:G64"/>
    <mergeCell ref="F56:G56"/>
    <mergeCell ref="C44:C46"/>
    <mergeCell ref="D56:E56"/>
    <mergeCell ref="D62:E62"/>
    <mergeCell ref="F62:G62"/>
    <mergeCell ref="F58:G58"/>
    <mergeCell ref="D60:E60"/>
    <mergeCell ref="F60:G60"/>
    <mergeCell ref="D59:E59"/>
    <mergeCell ref="D53:E53"/>
    <mergeCell ref="F53:G53"/>
    <mergeCell ref="D63:E63"/>
    <mergeCell ref="F50:G50"/>
  </mergeCells>
  <hyperlinks>
    <hyperlink ref="F1" r:id="rId1" xr:uid="{00000000-0004-0000-0300-000000000000}"/>
    <hyperlink ref="F5" r:id="rId2" xr:uid="{00000000-0004-0000-0300-000001000000}"/>
    <hyperlink ref="B47" r:id="rId3" xr:uid="{00000000-0004-0000-0300-000002000000}"/>
    <hyperlink ref="B29" r:id="rId4" xr:uid="{00000000-0004-0000-0300-000003000000}"/>
    <hyperlink ref="B40" r:id="rId5" xr:uid="{00000000-0004-0000-0300-000004000000}"/>
  </hyperlinks>
  <pageMargins left="0.31496062992125984" right="0.23622047244094491" top="0.15748031496062992" bottom="0.15748031496062992" header="0.31496062992125984" footer="0.31496062992125984"/>
  <pageSetup paperSize="9" scale="57" orientation="portrait" r:id="rId6"/>
  <drawing r:id="rId7"/>
  <legacy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9"/>
  <sheetViews>
    <sheetView workbookViewId="0">
      <selection activeCell="B9" sqref="B9:L9"/>
    </sheetView>
  </sheetViews>
  <sheetFormatPr defaultRowHeight="15"/>
  <cols>
    <col min="1" max="1" width="2.85546875" customWidth="1"/>
    <col min="2" max="2" width="40.140625" customWidth="1"/>
    <col min="3" max="4" width="9.140625" hidden="1" customWidth="1"/>
    <col min="6" max="6" width="8" customWidth="1"/>
    <col min="7" max="7" width="9" hidden="1" customWidth="1"/>
    <col min="8" max="8" width="2.42578125" hidden="1" customWidth="1"/>
    <col min="11" max="11" width="16.5703125" customWidth="1"/>
    <col min="12" max="12" width="16.42578125" customWidth="1"/>
  </cols>
  <sheetData>
    <row r="1" spans="1:12" s="27" customFormat="1" ht="15.75">
      <c r="A1" s="91"/>
      <c r="B1" s="67"/>
      <c r="C1" s="68"/>
      <c r="D1" s="70"/>
      <c r="E1" s="70"/>
      <c r="F1" s="71"/>
      <c r="G1" s="72"/>
      <c r="H1" s="91"/>
      <c r="I1" s="69" t="s">
        <v>91</v>
      </c>
      <c r="J1" s="91"/>
      <c r="K1" s="92"/>
      <c r="L1" s="93"/>
    </row>
    <row r="2" spans="1:12" s="27" customFormat="1" ht="15.75">
      <c r="A2" s="91"/>
      <c r="B2" s="67"/>
      <c r="C2" s="68"/>
      <c r="D2" s="71"/>
      <c r="E2" s="71"/>
      <c r="F2" s="71"/>
      <c r="G2" s="72"/>
      <c r="H2" s="91"/>
      <c r="I2" s="72" t="s">
        <v>93</v>
      </c>
      <c r="J2" s="91"/>
      <c r="K2" s="92"/>
      <c r="L2" s="93"/>
    </row>
    <row r="3" spans="1:12" s="27" customFormat="1" ht="14.45" customHeight="1">
      <c r="A3" s="91"/>
      <c r="B3" s="73"/>
      <c r="C3" s="68"/>
      <c r="D3" s="71"/>
      <c r="E3" s="71"/>
      <c r="F3" s="71"/>
      <c r="G3" s="72"/>
      <c r="H3" s="91"/>
      <c r="I3" s="72" t="s">
        <v>224</v>
      </c>
      <c r="J3" s="91"/>
      <c r="K3" s="92"/>
      <c r="L3" s="93"/>
    </row>
    <row r="4" spans="1:12" s="27" customFormat="1" ht="12" customHeight="1">
      <c r="A4" s="91"/>
      <c r="B4" s="73" t="s">
        <v>92</v>
      </c>
      <c r="C4" s="68"/>
      <c r="D4" s="71"/>
      <c r="E4" s="71"/>
      <c r="F4" s="71"/>
      <c r="G4" s="72"/>
      <c r="H4" s="91"/>
      <c r="I4" s="71" t="s">
        <v>94</v>
      </c>
      <c r="J4" s="91"/>
      <c r="K4" s="92"/>
      <c r="L4" s="93"/>
    </row>
    <row r="5" spans="1:12" s="27" customFormat="1" ht="16.149999999999999" customHeight="1">
      <c r="A5" s="91"/>
      <c r="B5" s="74"/>
      <c r="C5" s="68"/>
      <c r="D5" s="71"/>
      <c r="E5" s="71"/>
      <c r="F5" s="71"/>
      <c r="G5" s="72"/>
      <c r="H5" s="91"/>
      <c r="I5" s="113" t="s">
        <v>223</v>
      </c>
      <c r="J5" s="91"/>
      <c r="K5" s="92"/>
      <c r="L5" s="93"/>
    </row>
    <row r="6" spans="1:12" s="27" customFormat="1" ht="18.600000000000001" customHeight="1" thickBot="1">
      <c r="A6" s="91"/>
      <c r="B6" s="254">
        <v>46034</v>
      </c>
      <c r="C6" s="68"/>
      <c r="D6" s="71"/>
      <c r="E6" s="71"/>
      <c r="F6" s="71"/>
      <c r="G6" s="72"/>
      <c r="H6" s="91"/>
      <c r="I6" s="71" t="s">
        <v>225</v>
      </c>
      <c r="J6" s="91"/>
      <c r="K6" s="92"/>
      <c r="L6" s="93"/>
    </row>
    <row r="7" spans="1:12" s="27" customFormat="1" ht="1.1499999999999999" hidden="1" customHeight="1">
      <c r="A7" s="28"/>
      <c r="B7" s="28"/>
      <c r="C7" s="28"/>
      <c r="D7" s="28"/>
      <c r="E7" s="26"/>
      <c r="F7" s="28"/>
      <c r="G7" s="28"/>
      <c r="H7" s="28"/>
      <c r="I7" s="28"/>
      <c r="J7" s="28"/>
    </row>
    <row r="8" spans="1:12" s="27" customFormat="1" ht="12" hidden="1" customHeight="1">
      <c r="A8" s="28"/>
      <c r="B8" s="28"/>
      <c r="C8" s="28"/>
      <c r="D8" s="28"/>
      <c r="E8" s="28"/>
      <c r="F8" s="28"/>
      <c r="G8" s="28"/>
      <c r="H8" s="28"/>
      <c r="I8" s="28"/>
      <c r="J8" s="28"/>
    </row>
    <row r="9" spans="1:12" s="11" customFormat="1" ht="27" customHeight="1" thickBot="1">
      <c r="B9" s="384" t="s">
        <v>502</v>
      </c>
      <c r="C9" s="384"/>
      <c r="D9" s="384"/>
      <c r="E9" s="384"/>
      <c r="F9" s="384"/>
      <c r="G9" s="384"/>
      <c r="H9" s="384"/>
      <c r="I9" s="384"/>
      <c r="J9" s="384"/>
      <c r="K9" s="384"/>
      <c r="L9" s="384"/>
    </row>
    <row r="10" spans="1:12" s="27" customFormat="1" ht="18.75" customHeight="1" thickBot="1">
      <c r="B10" s="393" t="s">
        <v>418</v>
      </c>
      <c r="C10" s="393"/>
      <c r="D10" s="393"/>
      <c r="E10" s="393"/>
      <c r="F10" s="393"/>
      <c r="G10" s="393"/>
      <c r="H10" s="393"/>
      <c r="I10" s="393"/>
      <c r="J10" s="393"/>
      <c r="K10" s="393"/>
      <c r="L10" s="393"/>
    </row>
    <row r="11" spans="1:12" s="27" customFormat="1" ht="17.25" customHeight="1">
      <c r="B11" s="393" t="s">
        <v>492</v>
      </c>
      <c r="C11" s="393"/>
      <c r="D11" s="393"/>
      <c r="E11" s="393"/>
      <c r="F11" s="393"/>
      <c r="G11" s="393"/>
      <c r="H11" s="393"/>
      <c r="I11" s="393"/>
      <c r="J11" s="393"/>
      <c r="K11" s="393"/>
      <c r="L11" s="393"/>
    </row>
    <row r="12" spans="1:12" s="27" customFormat="1" ht="15.75">
      <c r="B12" s="394" t="s">
        <v>115</v>
      </c>
      <c r="C12" s="395"/>
      <c r="D12" s="396"/>
      <c r="E12" s="394" t="s">
        <v>117</v>
      </c>
      <c r="F12" s="397"/>
      <c r="G12" s="397"/>
      <c r="H12" s="398"/>
      <c r="I12" s="394" t="s">
        <v>118</v>
      </c>
      <c r="J12" s="398"/>
      <c r="K12" s="108" t="s">
        <v>66</v>
      </c>
      <c r="L12" s="114" t="s">
        <v>74</v>
      </c>
    </row>
    <row r="13" spans="1:12" s="27" customFormat="1" ht="93" customHeight="1">
      <c r="B13" s="390" t="s">
        <v>257</v>
      </c>
      <c r="C13" s="386"/>
      <c r="D13" s="387"/>
      <c r="E13" s="390" t="s">
        <v>117</v>
      </c>
      <c r="F13" s="386"/>
      <c r="G13" s="387"/>
      <c r="H13" s="151"/>
      <c r="I13" s="388">
        <v>1010</v>
      </c>
      <c r="J13" s="389"/>
      <c r="K13" s="31"/>
      <c r="L13" s="32">
        <f t="shared" ref="L13:L18" si="0">I13*K13</f>
        <v>0</v>
      </c>
    </row>
    <row r="14" spans="1:12" s="27" customFormat="1" ht="86.25" customHeight="1">
      <c r="B14" s="390" t="s">
        <v>258</v>
      </c>
      <c r="C14" s="386"/>
      <c r="D14" s="387"/>
      <c r="E14" s="390" t="s">
        <v>117</v>
      </c>
      <c r="F14" s="386"/>
      <c r="G14" s="387"/>
      <c r="H14" s="151"/>
      <c r="I14" s="388">
        <v>1020</v>
      </c>
      <c r="J14" s="389"/>
      <c r="K14" s="31"/>
      <c r="L14" s="32">
        <f t="shared" si="0"/>
        <v>0</v>
      </c>
    </row>
    <row r="15" spans="1:12" s="27" customFormat="1" ht="73.150000000000006" customHeight="1">
      <c r="B15" s="385" t="s">
        <v>259</v>
      </c>
      <c r="C15" s="386"/>
      <c r="D15" s="387"/>
      <c r="E15" s="390" t="s">
        <v>117</v>
      </c>
      <c r="F15" s="386"/>
      <c r="G15" s="387"/>
      <c r="H15" s="151"/>
      <c r="I15" s="391">
        <v>990</v>
      </c>
      <c r="J15" s="392"/>
      <c r="K15" s="31"/>
      <c r="L15" s="32">
        <f t="shared" si="0"/>
        <v>0</v>
      </c>
    </row>
    <row r="16" spans="1:12" s="27" customFormat="1" ht="75" customHeight="1">
      <c r="B16" s="390" t="s">
        <v>260</v>
      </c>
      <c r="C16" s="386"/>
      <c r="D16" s="387"/>
      <c r="E16" s="390" t="s">
        <v>117</v>
      </c>
      <c r="F16" s="386"/>
      <c r="G16" s="387"/>
      <c r="H16" s="151"/>
      <c r="I16" s="388">
        <v>1130</v>
      </c>
      <c r="J16" s="389"/>
      <c r="K16" s="31"/>
      <c r="L16" s="32">
        <f t="shared" si="0"/>
        <v>0</v>
      </c>
    </row>
    <row r="17" spans="2:12" s="27" customFormat="1" ht="73.900000000000006" customHeight="1">
      <c r="B17" s="385" t="s">
        <v>261</v>
      </c>
      <c r="C17" s="386"/>
      <c r="D17" s="387"/>
      <c r="E17" s="390" t="s">
        <v>117</v>
      </c>
      <c r="F17" s="386"/>
      <c r="G17" s="387"/>
      <c r="H17" s="151"/>
      <c r="I17" s="388">
        <v>4450</v>
      </c>
      <c r="J17" s="389"/>
      <c r="K17" s="31"/>
      <c r="L17" s="32">
        <f t="shared" si="0"/>
        <v>0</v>
      </c>
    </row>
    <row r="18" spans="2:12" s="27" customFormat="1" ht="72.599999999999994" customHeight="1">
      <c r="B18" s="390" t="s">
        <v>262</v>
      </c>
      <c r="C18" s="386"/>
      <c r="D18" s="387"/>
      <c r="E18" s="390" t="s">
        <v>117</v>
      </c>
      <c r="F18" s="386"/>
      <c r="G18" s="387"/>
      <c r="H18" s="151"/>
      <c r="I18" s="388">
        <v>1060</v>
      </c>
      <c r="J18" s="389"/>
      <c r="K18" s="31"/>
      <c r="L18" s="32">
        <f t="shared" si="0"/>
        <v>0</v>
      </c>
    </row>
    <row r="19" spans="2:12">
      <c r="J19" t="s">
        <v>164</v>
      </c>
      <c r="K19" s="55">
        <f>SUM(K13:K18)</f>
        <v>0</v>
      </c>
      <c r="L19" s="150">
        <f>SUM(L13:L18)</f>
        <v>0</v>
      </c>
    </row>
  </sheetData>
  <mergeCells count="24">
    <mergeCell ref="B10:L10"/>
    <mergeCell ref="B12:D12"/>
    <mergeCell ref="E12:H12"/>
    <mergeCell ref="I12:J12"/>
    <mergeCell ref="B13:D13"/>
    <mergeCell ref="I13:J13"/>
    <mergeCell ref="E13:G13"/>
    <mergeCell ref="B11:L11"/>
    <mergeCell ref="B9:L9"/>
    <mergeCell ref="B17:D17"/>
    <mergeCell ref="I17:J17"/>
    <mergeCell ref="B18:D18"/>
    <mergeCell ref="I18:J18"/>
    <mergeCell ref="E17:G17"/>
    <mergeCell ref="E18:G18"/>
    <mergeCell ref="B16:D16"/>
    <mergeCell ref="I16:J16"/>
    <mergeCell ref="E16:G16"/>
    <mergeCell ref="B14:D14"/>
    <mergeCell ref="I14:J14"/>
    <mergeCell ref="B15:D15"/>
    <mergeCell ref="I15:J15"/>
    <mergeCell ref="E14:G14"/>
    <mergeCell ref="E15:G15"/>
  </mergeCells>
  <hyperlinks>
    <hyperlink ref="I1" r:id="rId1" xr:uid="{00000000-0004-0000-0400-000000000000}"/>
    <hyperlink ref="I5" r:id="rId2" xr:uid="{00000000-0004-0000-0400-000001000000}"/>
  </hyperlinks>
  <pageMargins left="0.7" right="0.7" top="0.75" bottom="0.75" header="0.3" footer="0.3"/>
  <pageSetup paperSize="9" orientation="portrait" r:id="rId3"/>
  <drawing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9">
    <tabColor rgb="FF7030A0"/>
  </sheetPr>
  <dimension ref="A1:N69"/>
  <sheetViews>
    <sheetView zoomScaleNormal="100" workbookViewId="0">
      <selection activeCell="B7" sqref="B7:L7"/>
    </sheetView>
  </sheetViews>
  <sheetFormatPr defaultColWidth="8.85546875" defaultRowHeight="15.75"/>
  <cols>
    <col min="1" max="1" width="3.42578125" style="27" customWidth="1"/>
    <col min="2" max="2" width="10.5703125" style="27" customWidth="1"/>
    <col min="3" max="3" width="12.5703125" style="27" customWidth="1"/>
    <col min="4" max="4" width="15.7109375" style="27" customWidth="1"/>
    <col min="5" max="5" width="4.7109375" style="27" customWidth="1"/>
    <col min="6" max="6" width="9.28515625" style="27" hidden="1" customWidth="1"/>
    <col min="7" max="7" width="2.140625" style="27" customWidth="1"/>
    <col min="8" max="8" width="31.140625" style="27" customWidth="1"/>
    <col min="9" max="9" width="11.85546875" style="27" customWidth="1"/>
    <col min="10" max="10" width="12.5703125" style="27" customWidth="1"/>
    <col min="11" max="11" width="14.7109375" style="27" customWidth="1"/>
    <col min="12" max="12" width="17.28515625" style="27" customWidth="1"/>
    <col min="13" max="13" width="15.5703125" style="27" customWidth="1"/>
    <col min="14" max="16384" width="8.85546875" style="27"/>
  </cols>
  <sheetData>
    <row r="1" spans="1:14">
      <c r="A1" s="91"/>
      <c r="B1" s="67"/>
      <c r="C1" s="68"/>
      <c r="D1" s="70"/>
      <c r="E1" s="70"/>
      <c r="F1" s="71"/>
      <c r="G1" s="72"/>
      <c r="H1" s="91"/>
      <c r="I1" s="91"/>
      <c r="J1" s="69" t="s">
        <v>91</v>
      </c>
      <c r="K1" s="92"/>
      <c r="L1" s="93"/>
    </row>
    <row r="2" spans="1:14">
      <c r="A2" s="91"/>
      <c r="B2" s="67"/>
      <c r="C2" s="68"/>
      <c r="D2" s="71"/>
      <c r="E2" s="71"/>
      <c r="F2" s="71"/>
      <c r="G2" s="72"/>
      <c r="H2" s="91"/>
      <c r="I2" s="91"/>
      <c r="J2" s="72" t="s">
        <v>93</v>
      </c>
      <c r="K2" s="92"/>
      <c r="L2" s="93"/>
    </row>
    <row r="3" spans="1:14" ht="14.45" customHeight="1">
      <c r="A3" s="91"/>
      <c r="B3" s="73"/>
      <c r="C3" s="68"/>
      <c r="D3" s="71"/>
      <c r="E3" s="71"/>
      <c r="F3" s="71"/>
      <c r="G3" s="72"/>
      <c r="H3" s="91"/>
      <c r="I3" s="91"/>
      <c r="J3" s="72" t="s">
        <v>224</v>
      </c>
      <c r="K3" s="92"/>
      <c r="L3" s="93"/>
    </row>
    <row r="4" spans="1:14" ht="12" customHeight="1">
      <c r="A4" s="91"/>
      <c r="B4" s="73" t="s">
        <v>92</v>
      </c>
      <c r="C4" s="68"/>
      <c r="D4" s="71"/>
      <c r="E4" s="71"/>
      <c r="F4" s="71"/>
      <c r="G4" s="72"/>
      <c r="H4" s="91"/>
      <c r="I4" s="91"/>
      <c r="J4" s="71" t="s">
        <v>94</v>
      </c>
      <c r="K4" s="92"/>
      <c r="L4" s="93"/>
    </row>
    <row r="5" spans="1:14" ht="16.149999999999999" customHeight="1">
      <c r="A5" s="91"/>
      <c r="B5" s="74"/>
      <c r="C5" s="68"/>
      <c r="D5" s="71"/>
      <c r="E5" s="71"/>
      <c r="F5" s="71"/>
      <c r="G5" s="72"/>
      <c r="H5" s="91"/>
      <c r="I5" s="91"/>
      <c r="J5" s="113" t="s">
        <v>223</v>
      </c>
      <c r="K5" s="92"/>
      <c r="L5" s="93"/>
    </row>
    <row r="6" spans="1:14" ht="18.600000000000001" customHeight="1" thickBot="1">
      <c r="A6" s="91"/>
      <c r="B6" s="255">
        <v>46034</v>
      </c>
      <c r="C6" s="68"/>
      <c r="D6" s="71"/>
      <c r="E6" s="71"/>
      <c r="F6" s="71"/>
      <c r="G6" s="72"/>
      <c r="H6" s="91"/>
      <c r="I6" s="91"/>
      <c r="J6" s="71" t="s">
        <v>225</v>
      </c>
      <c r="K6" s="92"/>
      <c r="L6" s="93"/>
      <c r="N6" s="35"/>
    </row>
    <row r="7" spans="1:14" s="11" customFormat="1" ht="36" customHeight="1" thickBot="1">
      <c r="B7" s="405" t="s">
        <v>490</v>
      </c>
      <c r="C7" s="406"/>
      <c r="D7" s="406"/>
      <c r="E7" s="406"/>
      <c r="F7" s="406"/>
      <c r="G7" s="406"/>
      <c r="H7" s="406"/>
      <c r="I7" s="406"/>
      <c r="J7" s="406"/>
      <c r="K7" s="406"/>
      <c r="L7" s="407"/>
    </row>
    <row r="8" spans="1:14" ht="7.5" customHeight="1">
      <c r="A8" s="28"/>
      <c r="B8" s="28"/>
      <c r="C8" s="28"/>
      <c r="D8" s="28"/>
      <c r="E8" s="26"/>
      <c r="F8" s="28"/>
      <c r="G8" s="28"/>
      <c r="H8" s="28"/>
      <c r="I8" s="28"/>
      <c r="J8" s="28"/>
    </row>
    <row r="9" spans="1:14" ht="12.75" customHeight="1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4" ht="36.75" customHeight="1">
      <c r="B10" s="408" t="s">
        <v>194</v>
      </c>
      <c r="C10" s="408"/>
      <c r="D10" s="408"/>
      <c r="E10" s="408"/>
      <c r="F10" s="408"/>
      <c r="G10" s="408"/>
      <c r="H10" s="408"/>
      <c r="I10" s="408"/>
      <c r="J10" s="408"/>
      <c r="K10" s="408"/>
      <c r="L10" s="408"/>
    </row>
    <row r="11" spans="1:14" ht="23.25" customHeight="1">
      <c r="B11" s="413" t="s">
        <v>115</v>
      </c>
      <c r="C11" s="414"/>
      <c r="D11" s="415"/>
      <c r="E11" s="413" t="s">
        <v>117</v>
      </c>
      <c r="F11" s="416"/>
      <c r="G11" s="416"/>
      <c r="H11" s="417"/>
      <c r="I11" s="413" t="s">
        <v>118</v>
      </c>
      <c r="J11" s="417"/>
      <c r="K11" s="108" t="s">
        <v>66</v>
      </c>
      <c r="L11" s="114" t="s">
        <v>74</v>
      </c>
    </row>
    <row r="12" spans="1:14" ht="73.900000000000006" customHeight="1">
      <c r="B12" s="399" t="s">
        <v>255</v>
      </c>
      <c r="C12" s="400"/>
      <c r="D12" s="401"/>
      <c r="E12" s="402"/>
      <c r="F12" s="403"/>
      <c r="G12" s="403"/>
      <c r="H12" s="404"/>
      <c r="I12" s="418">
        <v>2290</v>
      </c>
      <c r="J12" s="419"/>
      <c r="K12" s="31"/>
      <c r="L12" s="32">
        <f>I12*K12</f>
        <v>0</v>
      </c>
    </row>
    <row r="13" spans="1:14" ht="74.45" customHeight="1">
      <c r="B13" s="399" t="s">
        <v>361</v>
      </c>
      <c r="C13" s="400"/>
      <c r="D13" s="401"/>
      <c r="E13" s="402"/>
      <c r="F13" s="403"/>
      <c r="G13" s="403"/>
      <c r="H13" s="404"/>
      <c r="I13" s="418">
        <v>2150</v>
      </c>
      <c r="J13" s="419"/>
      <c r="K13" s="31"/>
      <c r="L13" s="32">
        <f>I13*K13</f>
        <v>0</v>
      </c>
    </row>
    <row r="14" spans="1:14" ht="73.150000000000006" customHeight="1">
      <c r="B14" s="399" t="s">
        <v>374</v>
      </c>
      <c r="C14" s="400"/>
      <c r="D14" s="401"/>
      <c r="E14" s="402"/>
      <c r="F14" s="403"/>
      <c r="G14" s="403"/>
      <c r="H14" s="404"/>
      <c r="I14" s="418">
        <v>760</v>
      </c>
      <c r="J14" s="419"/>
      <c r="K14" s="31"/>
      <c r="L14" s="32">
        <f>I14*K14</f>
        <v>0</v>
      </c>
    </row>
    <row r="15" spans="1:14" ht="75" customHeight="1">
      <c r="B15" s="399" t="s">
        <v>293</v>
      </c>
      <c r="C15" s="400"/>
      <c r="D15" s="401"/>
      <c r="E15" s="402"/>
      <c r="F15" s="403"/>
      <c r="G15" s="403"/>
      <c r="H15" s="404"/>
      <c r="I15" s="418">
        <v>2180</v>
      </c>
      <c r="J15" s="419"/>
      <c r="K15" s="31"/>
      <c r="L15" s="32">
        <f>I15*K15</f>
        <v>0</v>
      </c>
    </row>
    <row r="16" spans="1:14" ht="72.599999999999994" customHeight="1">
      <c r="B16" s="399" t="s">
        <v>196</v>
      </c>
      <c r="C16" s="400"/>
      <c r="D16" s="401"/>
      <c r="E16" s="402"/>
      <c r="F16" s="403"/>
      <c r="G16" s="403"/>
      <c r="H16" s="404"/>
      <c r="I16" s="418">
        <v>750</v>
      </c>
      <c r="J16" s="419"/>
      <c r="K16" s="31"/>
      <c r="L16" s="32">
        <f t="shared" ref="L16:L22" si="0">I16*K16</f>
        <v>0</v>
      </c>
    </row>
    <row r="17" spans="2:12" ht="73.900000000000006" customHeight="1">
      <c r="B17" s="449" t="s">
        <v>182</v>
      </c>
      <c r="C17" s="400"/>
      <c r="D17" s="401"/>
      <c r="E17" s="402"/>
      <c r="F17" s="403"/>
      <c r="G17" s="403"/>
      <c r="H17" s="404"/>
      <c r="I17" s="418">
        <v>730</v>
      </c>
      <c r="J17" s="419"/>
      <c r="K17" s="31"/>
      <c r="L17" s="32">
        <f t="shared" si="0"/>
        <v>0</v>
      </c>
    </row>
    <row r="18" spans="2:12" ht="83.25" customHeight="1">
      <c r="B18" s="399" t="s">
        <v>256</v>
      </c>
      <c r="C18" s="400"/>
      <c r="D18" s="401"/>
      <c r="E18" s="402"/>
      <c r="F18" s="403"/>
      <c r="G18" s="403"/>
      <c r="H18" s="404"/>
      <c r="I18" s="418">
        <v>660</v>
      </c>
      <c r="J18" s="419"/>
      <c r="K18" s="31"/>
      <c r="L18" s="32">
        <f t="shared" si="0"/>
        <v>0</v>
      </c>
    </row>
    <row r="19" spans="2:12" ht="73.900000000000006" customHeight="1">
      <c r="B19" s="449" t="s">
        <v>183</v>
      </c>
      <c r="C19" s="400"/>
      <c r="D19" s="401"/>
      <c r="E19" s="402"/>
      <c r="F19" s="403"/>
      <c r="G19" s="403"/>
      <c r="H19" s="404"/>
      <c r="I19" s="418">
        <v>1700</v>
      </c>
      <c r="J19" s="419"/>
      <c r="K19" s="31"/>
      <c r="L19" s="32">
        <f t="shared" si="0"/>
        <v>0</v>
      </c>
    </row>
    <row r="20" spans="2:12" ht="73.900000000000006" customHeight="1">
      <c r="B20" s="399" t="s">
        <v>464</v>
      </c>
      <c r="C20" s="400"/>
      <c r="D20" s="401"/>
      <c r="E20" s="402"/>
      <c r="F20" s="403"/>
      <c r="G20" s="403"/>
      <c r="H20" s="404"/>
      <c r="I20" s="418">
        <v>1470</v>
      </c>
      <c r="J20" s="419"/>
      <c r="K20" s="31"/>
      <c r="L20" s="32">
        <f t="shared" si="0"/>
        <v>0</v>
      </c>
    </row>
    <row r="21" spans="2:12" ht="74.45" customHeight="1">
      <c r="B21" s="449" t="s">
        <v>288</v>
      </c>
      <c r="C21" s="400"/>
      <c r="D21" s="401"/>
      <c r="E21" s="402"/>
      <c r="F21" s="403"/>
      <c r="G21" s="403"/>
      <c r="H21" s="404"/>
      <c r="I21" s="418">
        <v>1890</v>
      </c>
      <c r="J21" s="419"/>
      <c r="K21" s="31"/>
      <c r="L21" s="32">
        <f t="shared" si="0"/>
        <v>0</v>
      </c>
    </row>
    <row r="22" spans="2:12" ht="87.75" customHeight="1">
      <c r="B22" s="399" t="s">
        <v>294</v>
      </c>
      <c r="C22" s="400"/>
      <c r="D22" s="401"/>
      <c r="E22" s="402"/>
      <c r="F22" s="403"/>
      <c r="G22" s="403"/>
      <c r="H22" s="404"/>
      <c r="I22" s="418">
        <v>2600</v>
      </c>
      <c r="J22" s="419"/>
      <c r="K22" s="31"/>
      <c r="L22" s="32">
        <f t="shared" si="0"/>
        <v>0</v>
      </c>
    </row>
    <row r="23" spans="2:12" ht="81" customHeight="1">
      <c r="B23" s="447" t="s">
        <v>360</v>
      </c>
      <c r="C23" s="448"/>
      <c r="D23" s="448"/>
      <c r="E23" s="422"/>
      <c r="F23" s="422"/>
      <c r="G23" s="422"/>
      <c r="H23" s="422"/>
      <c r="I23" s="420">
        <v>960</v>
      </c>
      <c r="J23" s="421"/>
      <c r="K23" s="31"/>
      <c r="L23" s="32">
        <f t="shared" ref="L23:L25" si="1">I23*K23</f>
        <v>0</v>
      </c>
    </row>
    <row r="24" spans="2:12" ht="80.25" hidden="1" customHeight="1">
      <c r="B24" s="447" t="s">
        <v>360</v>
      </c>
      <c r="C24" s="448"/>
      <c r="D24" s="448"/>
      <c r="E24" s="422"/>
      <c r="F24" s="422"/>
      <c r="G24" s="422"/>
      <c r="H24" s="422"/>
      <c r="I24" s="420">
        <v>961</v>
      </c>
      <c r="J24" s="421"/>
      <c r="K24" s="31"/>
      <c r="L24" s="32">
        <f t="shared" si="1"/>
        <v>0</v>
      </c>
    </row>
    <row r="25" spans="2:12" ht="86.25" customHeight="1">
      <c r="B25" s="447" t="s">
        <v>497</v>
      </c>
      <c r="C25" s="448"/>
      <c r="D25" s="448"/>
      <c r="E25" s="422"/>
      <c r="F25" s="422"/>
      <c r="G25" s="422"/>
      <c r="H25" s="422"/>
      <c r="I25" s="420">
        <v>960</v>
      </c>
      <c r="J25" s="421"/>
      <c r="K25" s="31"/>
      <c r="L25" s="32">
        <f t="shared" si="1"/>
        <v>0</v>
      </c>
    </row>
    <row r="26" spans="2:12" ht="102" customHeight="1">
      <c r="B26" s="447" t="s">
        <v>498</v>
      </c>
      <c r="C26" s="448"/>
      <c r="D26" s="448"/>
      <c r="E26" s="422"/>
      <c r="F26" s="422"/>
      <c r="G26" s="422"/>
      <c r="H26" s="422"/>
      <c r="I26" s="420">
        <v>1550</v>
      </c>
      <c r="J26" s="421"/>
      <c r="K26" s="31"/>
      <c r="L26" s="32"/>
    </row>
    <row r="27" spans="2:12">
      <c r="I27" s="29" t="s">
        <v>89</v>
      </c>
      <c r="J27" s="31"/>
      <c r="K27" s="33">
        <f>SUM(K12:K24)</f>
        <v>0</v>
      </c>
      <c r="L27" s="34">
        <f>SUM(L12:L26)</f>
        <v>0</v>
      </c>
    </row>
    <row r="30" spans="2:12" ht="27.75" customHeight="1">
      <c r="B30" s="423" t="s">
        <v>461</v>
      </c>
      <c r="C30" s="424"/>
      <c r="D30" s="424"/>
      <c r="E30" s="424"/>
      <c r="F30" s="424"/>
      <c r="G30" s="424"/>
      <c r="H30" s="424"/>
      <c r="I30" s="424"/>
      <c r="J30" s="424"/>
      <c r="K30" s="424"/>
      <c r="L30" s="424"/>
    </row>
    <row r="31" spans="2:12" ht="23.25" customHeight="1">
      <c r="B31" s="428" t="s">
        <v>460</v>
      </c>
      <c r="C31" s="429"/>
      <c r="D31" s="429"/>
      <c r="E31" s="429"/>
      <c r="F31" s="429"/>
      <c r="G31" s="429"/>
      <c r="H31" s="429"/>
      <c r="I31" s="429"/>
      <c r="J31" s="429"/>
      <c r="K31" s="429"/>
      <c r="L31" s="429"/>
    </row>
    <row r="32" spans="2:12" ht="27.75" customHeight="1">
      <c r="B32" s="355" t="s">
        <v>115</v>
      </c>
      <c r="C32" s="450"/>
      <c r="D32" s="356"/>
      <c r="E32" s="355" t="s">
        <v>117</v>
      </c>
      <c r="F32" s="397"/>
      <c r="G32" s="397"/>
      <c r="H32" s="398"/>
      <c r="I32" s="108" t="s">
        <v>118</v>
      </c>
      <c r="J32" s="108" t="s">
        <v>123</v>
      </c>
      <c r="K32" s="108" t="s">
        <v>121</v>
      </c>
      <c r="L32" s="108" t="s">
        <v>74</v>
      </c>
    </row>
    <row r="33" spans="2:14">
      <c r="B33" s="425" t="s">
        <v>124</v>
      </c>
      <c r="C33" s="426"/>
      <c r="D33" s="427"/>
      <c r="E33" s="435"/>
      <c r="F33" s="436"/>
      <c r="G33" s="436"/>
      <c r="H33" s="437"/>
      <c r="I33" s="140">
        <v>280</v>
      </c>
      <c r="J33" s="31"/>
      <c r="K33" s="31"/>
      <c r="L33" s="32">
        <f>(J33+K33)*I33</f>
        <v>0</v>
      </c>
    </row>
    <row r="34" spans="2:14">
      <c r="B34" s="425" t="s">
        <v>125</v>
      </c>
      <c r="C34" s="426"/>
      <c r="D34" s="427"/>
      <c r="E34" s="438"/>
      <c r="F34" s="439"/>
      <c r="G34" s="439"/>
      <c r="H34" s="440"/>
      <c r="I34" s="140">
        <v>280</v>
      </c>
      <c r="J34" s="31"/>
      <c r="K34" s="31"/>
      <c r="L34" s="32">
        <f t="shared" ref="L34:L53" si="2">(J34+K34)*I34</f>
        <v>0</v>
      </c>
    </row>
    <row r="35" spans="2:14">
      <c r="B35" s="425" t="s">
        <v>126</v>
      </c>
      <c r="C35" s="426"/>
      <c r="D35" s="427"/>
      <c r="E35" s="438"/>
      <c r="F35" s="439"/>
      <c r="G35" s="439"/>
      <c r="H35" s="440"/>
      <c r="I35" s="140">
        <v>280</v>
      </c>
      <c r="J35" s="31"/>
      <c r="K35" s="31"/>
      <c r="L35" s="32">
        <f t="shared" si="2"/>
        <v>0</v>
      </c>
    </row>
    <row r="36" spans="2:14">
      <c r="B36" s="425" t="s">
        <v>127</v>
      </c>
      <c r="C36" s="426"/>
      <c r="D36" s="427"/>
      <c r="E36" s="438"/>
      <c r="F36" s="439"/>
      <c r="G36" s="439"/>
      <c r="H36" s="440"/>
      <c r="I36" s="140">
        <v>280</v>
      </c>
      <c r="J36" s="31"/>
      <c r="K36" s="31"/>
      <c r="L36" s="32">
        <f t="shared" si="2"/>
        <v>0</v>
      </c>
    </row>
    <row r="37" spans="2:14">
      <c r="B37" s="425" t="s">
        <v>128</v>
      </c>
      <c r="C37" s="426"/>
      <c r="D37" s="427"/>
      <c r="E37" s="438"/>
      <c r="F37" s="439"/>
      <c r="G37" s="439"/>
      <c r="H37" s="440"/>
      <c r="I37" s="140">
        <v>280</v>
      </c>
      <c r="J37" s="31"/>
      <c r="K37" s="31"/>
      <c r="L37" s="32">
        <f t="shared" si="2"/>
        <v>0</v>
      </c>
    </row>
    <row r="38" spans="2:14">
      <c r="B38" s="425" t="s">
        <v>129</v>
      </c>
      <c r="C38" s="426"/>
      <c r="D38" s="427"/>
      <c r="E38" s="438"/>
      <c r="F38" s="439"/>
      <c r="G38" s="439"/>
      <c r="H38" s="440"/>
      <c r="I38" s="140">
        <v>280</v>
      </c>
      <c r="J38" s="31"/>
      <c r="K38" s="31"/>
      <c r="L38" s="32">
        <f t="shared" si="2"/>
        <v>0</v>
      </c>
    </row>
    <row r="39" spans="2:14">
      <c r="B39" s="425" t="s">
        <v>130</v>
      </c>
      <c r="C39" s="426"/>
      <c r="D39" s="427"/>
      <c r="E39" s="438"/>
      <c r="F39" s="439"/>
      <c r="G39" s="439"/>
      <c r="H39" s="440"/>
      <c r="I39" s="140">
        <v>280</v>
      </c>
      <c r="J39" s="31"/>
      <c r="K39" s="31"/>
      <c r="L39" s="32">
        <f t="shared" si="2"/>
        <v>0</v>
      </c>
    </row>
    <row r="40" spans="2:14">
      <c r="B40" s="425" t="s">
        <v>131</v>
      </c>
      <c r="C40" s="426"/>
      <c r="D40" s="427"/>
      <c r="E40" s="438"/>
      <c r="F40" s="439"/>
      <c r="G40" s="439"/>
      <c r="H40" s="440"/>
      <c r="I40" s="140">
        <v>280</v>
      </c>
      <c r="J40" s="31"/>
      <c r="K40" s="31"/>
      <c r="L40" s="32">
        <f t="shared" si="2"/>
        <v>0</v>
      </c>
    </row>
    <row r="41" spans="2:14">
      <c r="B41" s="425" t="s">
        <v>132</v>
      </c>
      <c r="C41" s="426"/>
      <c r="D41" s="427"/>
      <c r="E41" s="438"/>
      <c r="F41" s="439"/>
      <c r="G41" s="439"/>
      <c r="H41" s="440"/>
      <c r="I41" s="140">
        <v>280</v>
      </c>
      <c r="J41" s="31"/>
      <c r="K41" s="31"/>
      <c r="L41" s="32">
        <f t="shared" si="2"/>
        <v>0</v>
      </c>
    </row>
    <row r="42" spans="2:14">
      <c r="B42" s="425" t="s">
        <v>133</v>
      </c>
      <c r="C42" s="426"/>
      <c r="D42" s="427"/>
      <c r="E42" s="438"/>
      <c r="F42" s="439"/>
      <c r="G42" s="439"/>
      <c r="H42" s="440"/>
      <c r="I42" s="140">
        <v>280</v>
      </c>
      <c r="J42" s="31"/>
      <c r="K42" s="31"/>
      <c r="L42" s="32">
        <f t="shared" si="2"/>
        <v>0</v>
      </c>
    </row>
    <row r="43" spans="2:14">
      <c r="B43" s="425" t="s">
        <v>134</v>
      </c>
      <c r="C43" s="426"/>
      <c r="D43" s="427"/>
      <c r="E43" s="438"/>
      <c r="F43" s="439"/>
      <c r="G43" s="439"/>
      <c r="H43" s="440"/>
      <c r="I43" s="140">
        <v>280</v>
      </c>
      <c r="J43" s="31"/>
      <c r="K43" s="31"/>
      <c r="L43" s="32">
        <f t="shared" si="2"/>
        <v>0</v>
      </c>
    </row>
    <row r="44" spans="2:14">
      <c r="B44" s="425" t="s">
        <v>135</v>
      </c>
      <c r="C44" s="426"/>
      <c r="D44" s="427"/>
      <c r="E44" s="441"/>
      <c r="F44" s="442"/>
      <c r="G44" s="442"/>
      <c r="H44" s="443"/>
      <c r="I44" s="140">
        <v>280</v>
      </c>
      <c r="J44" s="31"/>
      <c r="K44" s="31"/>
      <c r="L44" s="32">
        <f t="shared" si="2"/>
        <v>0</v>
      </c>
    </row>
    <row r="45" spans="2:14">
      <c r="B45" s="444" t="s">
        <v>136</v>
      </c>
      <c r="C45" s="445"/>
      <c r="D45" s="446"/>
      <c r="E45" s="435"/>
      <c r="F45" s="436"/>
      <c r="G45" s="436"/>
      <c r="H45" s="437"/>
      <c r="I45" s="140">
        <v>286</v>
      </c>
      <c r="J45" s="31"/>
      <c r="K45" s="31"/>
      <c r="L45" s="32">
        <f t="shared" si="2"/>
        <v>0</v>
      </c>
    </row>
    <row r="46" spans="2:14">
      <c r="B46" s="432" t="s">
        <v>137</v>
      </c>
      <c r="C46" s="433"/>
      <c r="D46" s="434"/>
      <c r="E46" s="438"/>
      <c r="F46" s="439"/>
      <c r="G46" s="439"/>
      <c r="H46" s="440"/>
      <c r="I46" s="140">
        <v>402</v>
      </c>
      <c r="J46" s="31"/>
      <c r="K46" s="31"/>
      <c r="L46" s="32">
        <f t="shared" si="2"/>
        <v>0</v>
      </c>
      <c r="N46" s="134"/>
    </row>
    <row r="47" spans="2:14">
      <c r="B47" s="432" t="s">
        <v>138</v>
      </c>
      <c r="C47" s="433"/>
      <c r="D47" s="434"/>
      <c r="E47" s="438"/>
      <c r="F47" s="439"/>
      <c r="G47" s="439"/>
      <c r="H47" s="440"/>
      <c r="I47" s="140">
        <v>276</v>
      </c>
      <c r="J47" s="31"/>
      <c r="K47" s="31"/>
      <c r="L47" s="32">
        <f t="shared" si="2"/>
        <v>0</v>
      </c>
      <c r="N47" s="134"/>
    </row>
    <row r="48" spans="2:14">
      <c r="B48" s="432" t="s">
        <v>139</v>
      </c>
      <c r="C48" s="433"/>
      <c r="D48" s="434"/>
      <c r="E48" s="438"/>
      <c r="F48" s="439"/>
      <c r="G48" s="439"/>
      <c r="H48" s="440"/>
      <c r="I48" s="140">
        <v>286</v>
      </c>
      <c r="J48" s="31"/>
      <c r="K48" s="31"/>
      <c r="L48" s="32">
        <f t="shared" si="2"/>
        <v>0</v>
      </c>
      <c r="N48" s="134"/>
    </row>
    <row r="49" spans="2:14">
      <c r="B49" s="432" t="s">
        <v>140</v>
      </c>
      <c r="C49" s="433"/>
      <c r="D49" s="434"/>
      <c r="E49" s="438"/>
      <c r="F49" s="439"/>
      <c r="G49" s="439"/>
      <c r="H49" s="440"/>
      <c r="I49" s="140">
        <v>380</v>
      </c>
      <c r="J49" s="31"/>
      <c r="K49" s="31"/>
      <c r="L49" s="32">
        <f t="shared" si="2"/>
        <v>0</v>
      </c>
      <c r="N49" s="134"/>
    </row>
    <row r="50" spans="2:14">
      <c r="B50" s="432" t="s">
        <v>141</v>
      </c>
      <c r="C50" s="433"/>
      <c r="D50" s="434"/>
      <c r="E50" s="438"/>
      <c r="F50" s="439"/>
      <c r="G50" s="439"/>
      <c r="H50" s="440"/>
      <c r="I50" s="140">
        <v>271</v>
      </c>
      <c r="J50" s="31"/>
      <c r="K50" s="31"/>
      <c r="L50" s="32">
        <f t="shared" si="2"/>
        <v>0</v>
      </c>
      <c r="N50" s="134"/>
    </row>
    <row r="51" spans="2:14">
      <c r="B51" s="432" t="s">
        <v>142</v>
      </c>
      <c r="C51" s="433"/>
      <c r="D51" s="434"/>
      <c r="E51" s="438"/>
      <c r="F51" s="439"/>
      <c r="G51" s="439"/>
      <c r="H51" s="440"/>
      <c r="I51" s="140">
        <v>324</v>
      </c>
      <c r="J51" s="31"/>
      <c r="K51" s="31"/>
      <c r="L51" s="32">
        <f t="shared" si="2"/>
        <v>0</v>
      </c>
      <c r="N51" s="134"/>
    </row>
    <row r="52" spans="2:14">
      <c r="B52" s="432" t="s">
        <v>143</v>
      </c>
      <c r="C52" s="433"/>
      <c r="D52" s="434"/>
      <c r="E52" s="438"/>
      <c r="F52" s="439"/>
      <c r="G52" s="439"/>
      <c r="H52" s="440"/>
      <c r="I52" s="140">
        <v>319</v>
      </c>
      <c r="J52" s="31"/>
      <c r="K52" s="31"/>
      <c r="L52" s="32">
        <f t="shared" si="2"/>
        <v>0</v>
      </c>
      <c r="N52" s="134"/>
    </row>
    <row r="53" spans="2:14">
      <c r="B53" s="432" t="s">
        <v>144</v>
      </c>
      <c r="C53" s="433"/>
      <c r="D53" s="434"/>
      <c r="E53" s="441"/>
      <c r="F53" s="442"/>
      <c r="G53" s="442"/>
      <c r="H53" s="443"/>
      <c r="I53" s="140">
        <v>402</v>
      </c>
      <c r="J53" s="31"/>
      <c r="K53" s="31"/>
      <c r="L53" s="32">
        <f t="shared" si="2"/>
        <v>0</v>
      </c>
      <c r="N53" s="134"/>
    </row>
    <row r="54" spans="2:14">
      <c r="I54" s="30"/>
      <c r="J54" s="31">
        <f>J33+J34+J35+J36+J37+J38+J39+J40+J41+J42+J43+J44+J45+J46+J47+J48+J49+J50+J51+J52+J53</f>
        <v>0</v>
      </c>
      <c r="K54" s="31">
        <f>K33+K34+K35+K36+K37+K38+K39+K40+K41+K42+K44+K43+K45+K46+K47+K48+K49+K50+K51+K52+K53</f>
        <v>0</v>
      </c>
      <c r="L54" s="32">
        <f>SUM(L33:L53)</f>
        <v>0</v>
      </c>
    </row>
    <row r="55" spans="2:14">
      <c r="I55" s="30"/>
      <c r="J55" s="33" t="s">
        <v>89</v>
      </c>
      <c r="K55" s="31">
        <f>J54+K54</f>
        <v>0</v>
      </c>
      <c r="L55" s="30"/>
    </row>
    <row r="58" spans="2:14">
      <c r="B58" s="413" t="s">
        <v>115</v>
      </c>
      <c r="C58" s="414"/>
      <c r="D58" s="415"/>
      <c r="E58" s="413" t="s">
        <v>117</v>
      </c>
      <c r="F58" s="416"/>
      <c r="G58" s="416"/>
      <c r="H58" s="417"/>
      <c r="I58" s="413" t="s">
        <v>118</v>
      </c>
      <c r="J58" s="417"/>
      <c r="K58" s="108" t="s">
        <v>66</v>
      </c>
      <c r="L58" s="114" t="s">
        <v>74</v>
      </c>
    </row>
    <row r="59" spans="2:14" ht="112.9" customHeight="1">
      <c r="B59" s="451" t="s">
        <v>120</v>
      </c>
      <c r="C59" s="452"/>
      <c r="D59" s="453"/>
      <c r="E59" s="402"/>
      <c r="F59" s="403"/>
      <c r="G59" s="403"/>
      <c r="H59" s="404"/>
      <c r="I59" s="418">
        <v>80</v>
      </c>
      <c r="J59" s="404"/>
      <c r="K59" s="31"/>
      <c r="L59" s="32">
        <f>I59*K59</f>
        <v>0</v>
      </c>
    </row>
    <row r="60" spans="2:14" ht="93.6" customHeight="1">
      <c r="B60" s="451" t="s">
        <v>390</v>
      </c>
      <c r="C60" s="452"/>
      <c r="D60" s="453"/>
      <c r="E60" s="402"/>
      <c r="F60" s="403"/>
      <c r="G60" s="403"/>
      <c r="H60" s="404"/>
      <c r="I60" s="418">
        <v>6276</v>
      </c>
      <c r="J60" s="404"/>
      <c r="K60" s="31"/>
      <c r="L60" s="32">
        <f>I60*K60</f>
        <v>0</v>
      </c>
    </row>
    <row r="61" spans="2:14">
      <c r="I61" s="29" t="s">
        <v>89</v>
      </c>
      <c r="J61" s="31"/>
      <c r="K61" s="33">
        <f>K59+K60</f>
        <v>0</v>
      </c>
      <c r="L61" s="34">
        <f>L59+L60</f>
        <v>0</v>
      </c>
    </row>
    <row r="64" spans="2:14" ht="18.75">
      <c r="B64" s="413" t="s">
        <v>115</v>
      </c>
      <c r="C64" s="414"/>
      <c r="D64" s="415"/>
      <c r="E64" s="413" t="s">
        <v>117</v>
      </c>
      <c r="F64" s="414"/>
      <c r="G64" s="414"/>
      <c r="H64" s="415"/>
      <c r="I64" s="413" t="s">
        <v>462</v>
      </c>
      <c r="J64" s="415"/>
      <c r="K64" s="108" t="s">
        <v>66</v>
      </c>
      <c r="L64" s="114" t="s">
        <v>74</v>
      </c>
    </row>
    <row r="65" spans="2:12" ht="76.900000000000006" customHeight="1">
      <c r="B65" s="409" t="s">
        <v>195</v>
      </c>
      <c r="C65" s="409"/>
      <c r="D65" s="409"/>
      <c r="E65" s="410"/>
      <c r="F65" s="412"/>
      <c r="G65" s="412"/>
      <c r="H65" s="412"/>
      <c r="I65" s="411">
        <v>1100</v>
      </c>
      <c r="J65" s="412"/>
      <c r="K65" s="31"/>
      <c r="L65" s="32">
        <f>I65*K65</f>
        <v>0</v>
      </c>
    </row>
    <row r="66" spans="2:12" ht="76.900000000000006" customHeight="1">
      <c r="B66" s="409"/>
      <c r="C66" s="409"/>
      <c r="D66" s="409"/>
      <c r="E66" s="410"/>
      <c r="F66" s="412"/>
      <c r="G66" s="412"/>
      <c r="H66" s="412"/>
      <c r="I66" s="411">
        <v>1100</v>
      </c>
      <c r="J66" s="412"/>
      <c r="K66" s="31"/>
      <c r="L66" s="32">
        <f>I66*K66</f>
        <v>0</v>
      </c>
    </row>
    <row r="67" spans="2:12" ht="73.900000000000006" customHeight="1">
      <c r="B67" s="409"/>
      <c r="C67" s="409"/>
      <c r="D67" s="409"/>
      <c r="E67" s="410"/>
      <c r="F67" s="412"/>
      <c r="G67" s="412"/>
      <c r="H67" s="412"/>
      <c r="I67" s="411">
        <v>1000</v>
      </c>
      <c r="J67" s="412"/>
      <c r="K67" s="31"/>
      <c r="L67" s="32">
        <f>I67*K67</f>
        <v>0</v>
      </c>
    </row>
    <row r="68" spans="2:12" ht="78.75" customHeight="1">
      <c r="B68" s="409"/>
      <c r="C68" s="409"/>
      <c r="D68" s="409"/>
      <c r="E68" s="410"/>
      <c r="F68" s="410"/>
      <c r="G68" s="410"/>
      <c r="H68" s="410"/>
      <c r="I68" s="411">
        <v>1100</v>
      </c>
      <c r="J68" s="411"/>
      <c r="K68" s="31"/>
      <c r="L68" s="32">
        <f>I68*K68</f>
        <v>0</v>
      </c>
    </row>
    <row r="69" spans="2:12" ht="18.75">
      <c r="B69" s="430" t="s">
        <v>463</v>
      </c>
      <c r="C69" s="430"/>
      <c r="D69" s="430"/>
      <c r="E69" s="430"/>
      <c r="F69" s="430"/>
      <c r="G69" s="430"/>
      <c r="H69" s="430"/>
      <c r="I69" s="430"/>
      <c r="J69" s="431"/>
      <c r="K69" s="33">
        <f>K65+K66+K67</f>
        <v>0</v>
      </c>
      <c r="L69" s="34">
        <f>L65+L66+L67</f>
        <v>0</v>
      </c>
    </row>
  </sheetData>
  <mergeCells count="99">
    <mergeCell ref="E67:H67"/>
    <mergeCell ref="E23:H23"/>
    <mergeCell ref="I23:J23"/>
    <mergeCell ref="B43:D43"/>
    <mergeCell ref="B44:D44"/>
    <mergeCell ref="B32:D32"/>
    <mergeCell ref="B60:D60"/>
    <mergeCell ref="B58:D58"/>
    <mergeCell ref="B59:D59"/>
    <mergeCell ref="B50:D50"/>
    <mergeCell ref="B33:D33"/>
    <mergeCell ref="B34:D34"/>
    <mergeCell ref="E33:H44"/>
    <mergeCell ref="B35:D35"/>
    <mergeCell ref="B36:D36"/>
    <mergeCell ref="B40:D40"/>
    <mergeCell ref="B14:D14"/>
    <mergeCell ref="B19:D19"/>
    <mergeCell ref="E19:H19"/>
    <mergeCell ref="E18:H18"/>
    <mergeCell ref="B16:D16"/>
    <mergeCell ref="E16:H16"/>
    <mergeCell ref="B17:D17"/>
    <mergeCell ref="E17:H17"/>
    <mergeCell ref="B18:D18"/>
    <mergeCell ref="B21:D21"/>
    <mergeCell ref="E21:H21"/>
    <mergeCell ref="B22:D22"/>
    <mergeCell ref="E32:H32"/>
    <mergeCell ref="B15:D15"/>
    <mergeCell ref="E15:H15"/>
    <mergeCell ref="B41:D41"/>
    <mergeCell ref="B23:D23"/>
    <mergeCell ref="B38:D38"/>
    <mergeCell ref="B24:D24"/>
    <mergeCell ref="E24:H24"/>
    <mergeCell ref="B25:D25"/>
    <mergeCell ref="B26:D26"/>
    <mergeCell ref="B69:J69"/>
    <mergeCell ref="B51:D51"/>
    <mergeCell ref="B37:D37"/>
    <mergeCell ref="B39:D39"/>
    <mergeCell ref="B52:D52"/>
    <mergeCell ref="B53:D53"/>
    <mergeCell ref="E45:H53"/>
    <mergeCell ref="B45:D45"/>
    <mergeCell ref="B46:D46"/>
    <mergeCell ref="B47:D47"/>
    <mergeCell ref="B48:D48"/>
    <mergeCell ref="B49:D49"/>
    <mergeCell ref="E66:H66"/>
    <mergeCell ref="E64:H64"/>
    <mergeCell ref="I59:J59"/>
    <mergeCell ref="I67:J67"/>
    <mergeCell ref="I66:J66"/>
    <mergeCell ref="I18:J18"/>
    <mergeCell ref="I64:J64"/>
    <mergeCell ref="I21:J21"/>
    <mergeCell ref="I16:J16"/>
    <mergeCell ref="I22:J22"/>
    <mergeCell ref="I19:J19"/>
    <mergeCell ref="I20:J20"/>
    <mergeCell ref="I17:J17"/>
    <mergeCell ref="I60:J60"/>
    <mergeCell ref="B30:L30"/>
    <mergeCell ref="E58:H58"/>
    <mergeCell ref="B42:D42"/>
    <mergeCell ref="E60:H60"/>
    <mergeCell ref="B31:L31"/>
    <mergeCell ref="B20:D20"/>
    <mergeCell ref="I13:J13"/>
    <mergeCell ref="I58:J58"/>
    <mergeCell ref="E13:H13"/>
    <mergeCell ref="I14:J14"/>
    <mergeCell ref="I15:J15"/>
    <mergeCell ref="E20:H20"/>
    <mergeCell ref="E14:H14"/>
    <mergeCell ref="I24:J24"/>
    <mergeCell ref="E22:H22"/>
    <mergeCell ref="E25:H25"/>
    <mergeCell ref="I25:J25"/>
    <mergeCell ref="E26:H26"/>
    <mergeCell ref="I26:J26"/>
    <mergeCell ref="B13:D13"/>
    <mergeCell ref="E59:H59"/>
    <mergeCell ref="B7:L7"/>
    <mergeCell ref="B10:L10"/>
    <mergeCell ref="B65:D68"/>
    <mergeCell ref="E68:H68"/>
    <mergeCell ref="I68:J68"/>
    <mergeCell ref="E65:H65"/>
    <mergeCell ref="I65:J65"/>
    <mergeCell ref="B11:D11"/>
    <mergeCell ref="E11:H11"/>
    <mergeCell ref="I11:J11"/>
    <mergeCell ref="B64:D64"/>
    <mergeCell ref="B12:D12"/>
    <mergeCell ref="E12:H12"/>
    <mergeCell ref="I12:J12"/>
  </mergeCells>
  <phoneticPr fontId="0" type="noConversion"/>
  <hyperlinks>
    <hyperlink ref="J1" r:id="rId1" xr:uid="{00000000-0004-0000-0500-000000000000}"/>
    <hyperlink ref="J5" r:id="rId2" xr:uid="{00000000-0004-0000-0500-000001000000}"/>
  </hyperlinks>
  <pageMargins left="0.19685039370078741" right="0.27559055118110237" top="0.15748031496062992" bottom="0.15748031496062992" header="0.31496062992125984" footer="0.31496062992125984"/>
  <pageSetup paperSize="9" scale="80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>
    <tabColor rgb="FFC00000"/>
  </sheetPr>
  <dimension ref="A1:K91"/>
  <sheetViews>
    <sheetView zoomScaleNormal="100" workbookViewId="0">
      <selection activeCell="Q14" sqref="Q14"/>
    </sheetView>
  </sheetViews>
  <sheetFormatPr defaultColWidth="8.85546875" defaultRowHeight="15.75"/>
  <cols>
    <col min="1" max="1" width="3.42578125" style="36" customWidth="1"/>
    <col min="2" max="2" width="46.28515625" style="36" customWidth="1"/>
    <col min="3" max="3" width="26.7109375" style="36" customWidth="1"/>
    <col min="4" max="4" width="14.7109375" style="36" customWidth="1"/>
    <col min="5" max="5" width="13.7109375" style="36" customWidth="1"/>
    <col min="6" max="6" width="15.85546875" style="36" customWidth="1"/>
    <col min="7" max="16384" width="8.85546875" style="36"/>
  </cols>
  <sheetData>
    <row r="1" spans="1:11" s="27" customFormat="1">
      <c r="A1" s="91"/>
      <c r="B1" s="67"/>
      <c r="C1" s="68"/>
      <c r="D1" s="69" t="s">
        <v>91</v>
      </c>
      <c r="E1" s="70"/>
      <c r="F1" s="71"/>
    </row>
    <row r="2" spans="1:11" s="27" customFormat="1">
      <c r="A2" s="91"/>
      <c r="B2" s="67"/>
      <c r="C2" s="68"/>
      <c r="D2" s="72" t="s">
        <v>93</v>
      </c>
      <c r="E2" s="71"/>
      <c r="F2" s="71"/>
    </row>
    <row r="3" spans="1:11" s="27" customFormat="1" ht="14.45" customHeight="1">
      <c r="A3" s="91"/>
      <c r="B3" s="73"/>
      <c r="C3" s="68"/>
      <c r="D3" s="72" t="s">
        <v>224</v>
      </c>
      <c r="E3" s="71"/>
      <c r="F3" s="71"/>
    </row>
    <row r="4" spans="1:11" s="27" customFormat="1" ht="12" customHeight="1">
      <c r="A4" s="91"/>
      <c r="B4" s="73" t="s">
        <v>92</v>
      </c>
      <c r="C4" s="68"/>
      <c r="D4" s="71" t="s">
        <v>94</v>
      </c>
      <c r="E4" s="71"/>
      <c r="F4" s="71"/>
    </row>
    <row r="5" spans="1:11" s="27" customFormat="1" ht="16.149999999999999" customHeight="1">
      <c r="A5" s="91"/>
      <c r="B5" s="74"/>
      <c r="C5" s="68"/>
      <c r="D5" s="113" t="s">
        <v>223</v>
      </c>
      <c r="E5" s="71"/>
      <c r="F5" s="71"/>
    </row>
    <row r="6" spans="1:11" s="27" customFormat="1" ht="18.600000000000001" customHeight="1" thickBot="1">
      <c r="A6" s="91"/>
      <c r="B6" s="254">
        <v>46034</v>
      </c>
      <c r="C6" s="68"/>
      <c r="D6" s="71" t="s">
        <v>225</v>
      </c>
      <c r="E6" s="71"/>
      <c r="F6" s="71"/>
    </row>
    <row r="7" spans="1:11" s="27" customFormat="1" ht="1.1499999999999999" hidden="1" customHeight="1">
      <c r="A7" s="28"/>
      <c r="B7" s="28"/>
      <c r="C7" s="28"/>
      <c r="D7" s="28"/>
      <c r="E7" s="26"/>
      <c r="F7" s="28"/>
    </row>
    <row r="8" spans="1:11" s="27" customFormat="1" ht="12" hidden="1" customHeight="1">
      <c r="A8" s="28"/>
      <c r="B8" s="28"/>
      <c r="C8" s="28"/>
      <c r="D8" s="28"/>
      <c r="E8" s="28"/>
      <c r="F8" s="28"/>
    </row>
    <row r="9" spans="1:11" s="11" customFormat="1" ht="24.75" customHeight="1" thickBot="1">
      <c r="B9" s="308" t="s">
        <v>413</v>
      </c>
      <c r="C9" s="309"/>
      <c r="D9" s="309"/>
      <c r="E9" s="309"/>
      <c r="F9" s="310"/>
      <c r="G9" s="252"/>
      <c r="H9" s="252"/>
      <c r="I9" s="252"/>
      <c r="J9" s="252"/>
      <c r="K9" s="252"/>
    </row>
    <row r="10" spans="1:11" s="27" customFormat="1" ht="12" hidden="1" customHeight="1">
      <c r="A10" s="28"/>
      <c r="B10" s="28"/>
      <c r="C10" s="28"/>
      <c r="D10" s="28"/>
      <c r="E10" s="28"/>
      <c r="F10" s="28"/>
    </row>
    <row r="11" spans="1:11" s="27" customFormat="1">
      <c r="B11" s="460" t="s">
        <v>197</v>
      </c>
      <c r="C11" s="460"/>
      <c r="D11" s="460"/>
      <c r="E11" s="460"/>
      <c r="F11" s="460"/>
    </row>
    <row r="12" spans="1:11">
      <c r="B12" s="456" t="s">
        <v>119</v>
      </c>
      <c r="C12" s="456" t="s">
        <v>117</v>
      </c>
      <c r="D12" s="464" t="s">
        <v>122</v>
      </c>
      <c r="E12" s="465" t="s">
        <v>66</v>
      </c>
      <c r="F12" s="466"/>
    </row>
    <row r="13" spans="1:11" ht="16.5" thickBot="1">
      <c r="B13" s="457"/>
      <c r="C13" s="457"/>
      <c r="D13" s="456"/>
      <c r="E13" s="237" t="s">
        <v>40</v>
      </c>
      <c r="F13" s="141" t="s">
        <v>41</v>
      </c>
    </row>
    <row r="14" spans="1:11" ht="16.5" thickBot="1">
      <c r="B14" s="232" t="s">
        <v>163</v>
      </c>
      <c r="C14" s="238"/>
      <c r="D14" s="239"/>
      <c r="E14" s="239"/>
      <c r="F14" s="240"/>
    </row>
    <row r="15" spans="1:11">
      <c r="B15" s="455" t="s">
        <v>383</v>
      </c>
      <c r="C15" s="462"/>
      <c r="D15" s="458">
        <v>610</v>
      </c>
      <c r="E15" s="467"/>
      <c r="F15" s="458">
        <f>D15*E15</f>
        <v>0</v>
      </c>
    </row>
    <row r="16" spans="1:11">
      <c r="B16" s="455"/>
      <c r="C16" s="462"/>
      <c r="D16" s="458"/>
      <c r="E16" s="467"/>
      <c r="F16" s="455"/>
    </row>
    <row r="17" spans="2:6">
      <c r="B17" s="455"/>
      <c r="C17" s="462"/>
      <c r="D17" s="458"/>
      <c r="E17" s="467"/>
      <c r="F17" s="455"/>
    </row>
    <row r="18" spans="2:6">
      <c r="B18" s="461"/>
      <c r="C18" s="462"/>
      <c r="D18" s="459"/>
      <c r="E18" s="468"/>
      <c r="F18" s="461"/>
    </row>
    <row r="19" spans="2:6">
      <c r="B19" s="454" t="s">
        <v>382</v>
      </c>
      <c r="C19" s="462"/>
      <c r="D19" s="472">
        <v>50</v>
      </c>
      <c r="E19" s="469"/>
      <c r="F19" s="472">
        <f>D19*E19</f>
        <v>0</v>
      </c>
    </row>
    <row r="20" spans="2:6">
      <c r="B20" s="455"/>
      <c r="C20" s="462"/>
      <c r="D20" s="458"/>
      <c r="E20" s="467"/>
      <c r="F20" s="455"/>
    </row>
    <row r="21" spans="2:6">
      <c r="B21" s="455"/>
      <c r="C21" s="462"/>
      <c r="D21" s="458"/>
      <c r="E21" s="467"/>
      <c r="F21" s="455"/>
    </row>
    <row r="22" spans="2:6">
      <c r="B22" s="461"/>
      <c r="C22" s="463"/>
      <c r="D22" s="459"/>
      <c r="E22" s="468"/>
      <c r="F22" s="461"/>
    </row>
    <row r="23" spans="2:6">
      <c r="B23" s="454" t="s">
        <v>381</v>
      </c>
      <c r="C23" s="470"/>
      <c r="D23" s="472">
        <v>10</v>
      </c>
      <c r="E23" s="469"/>
      <c r="F23" s="472">
        <f>D23*E23</f>
        <v>0</v>
      </c>
    </row>
    <row r="24" spans="2:6">
      <c r="B24" s="455"/>
      <c r="C24" s="462"/>
      <c r="D24" s="458"/>
      <c r="E24" s="467"/>
      <c r="F24" s="455"/>
    </row>
    <row r="25" spans="2:6">
      <c r="B25" s="455"/>
      <c r="C25" s="462"/>
      <c r="D25" s="458"/>
      <c r="E25" s="467"/>
      <c r="F25" s="455"/>
    </row>
    <row r="26" spans="2:6" ht="56.25" customHeight="1" thickBot="1">
      <c r="B26" s="455"/>
      <c r="C26" s="462"/>
      <c r="D26" s="458"/>
      <c r="E26" s="467"/>
      <c r="F26" s="455"/>
    </row>
    <row r="27" spans="2:6" ht="16.5" hidden="1" thickBot="1">
      <c r="B27" s="232" t="s">
        <v>145</v>
      </c>
      <c r="C27" s="233"/>
      <c r="D27" s="234"/>
      <c r="E27" s="235"/>
      <c r="F27" s="236"/>
    </row>
    <row r="28" spans="2:6" ht="25.5" hidden="1">
      <c r="B28" s="220" t="s">
        <v>378</v>
      </c>
      <c r="C28" s="473"/>
      <c r="D28" s="223">
        <v>538</v>
      </c>
      <c r="E28" s="226"/>
      <c r="F28" s="223">
        <f>D28*E28</f>
        <v>0</v>
      </c>
    </row>
    <row r="29" spans="2:6" hidden="1">
      <c r="B29" s="38"/>
      <c r="C29" s="473"/>
      <c r="D29" s="40"/>
      <c r="E29" s="49"/>
      <c r="F29" s="40">
        <f>D29*E29</f>
        <v>0</v>
      </c>
    </row>
    <row r="30" spans="2:6" ht="25.5" hidden="1">
      <c r="B30" s="38" t="s">
        <v>379</v>
      </c>
      <c r="C30" s="474"/>
      <c r="D30" s="40">
        <v>538</v>
      </c>
      <c r="E30" s="49"/>
      <c r="F30" s="40">
        <f>D30*E30</f>
        <v>0</v>
      </c>
    </row>
    <row r="31" spans="2:6" hidden="1">
      <c r="B31" s="94" t="s">
        <v>146</v>
      </c>
      <c r="C31" s="95"/>
      <c r="D31" s="97"/>
      <c r="E31" s="98"/>
      <c r="F31" s="96"/>
    </row>
    <row r="32" spans="2:6" hidden="1">
      <c r="B32" s="99" t="s">
        <v>147</v>
      </c>
      <c r="C32" s="132"/>
      <c r="D32" s="40">
        <v>343</v>
      </c>
      <c r="E32" s="49"/>
      <c r="F32" s="40">
        <f>D32*E32</f>
        <v>0</v>
      </c>
    </row>
    <row r="33" spans="2:6" hidden="1">
      <c r="B33" s="99" t="s">
        <v>148</v>
      </c>
      <c r="C33" s="42"/>
      <c r="D33" s="40">
        <v>334</v>
      </c>
      <c r="E33" s="49"/>
      <c r="F33" s="40">
        <f t="shared" ref="F33:F54" si="0">D33*E33</f>
        <v>0</v>
      </c>
    </row>
    <row r="34" spans="2:6" hidden="1">
      <c r="B34" s="99" t="s">
        <v>149</v>
      </c>
      <c r="C34" s="42"/>
      <c r="D34" s="40">
        <v>343</v>
      </c>
      <c r="E34" s="49"/>
      <c r="F34" s="40">
        <f t="shared" si="0"/>
        <v>0</v>
      </c>
    </row>
    <row r="35" spans="2:6" hidden="1">
      <c r="B35" s="99" t="s">
        <v>150</v>
      </c>
      <c r="C35" s="42"/>
      <c r="D35" s="40">
        <v>334</v>
      </c>
      <c r="E35" s="49"/>
      <c r="F35" s="40">
        <f t="shared" si="0"/>
        <v>0</v>
      </c>
    </row>
    <row r="36" spans="2:6" hidden="1">
      <c r="B36" s="99" t="s">
        <v>151</v>
      </c>
      <c r="C36" s="42"/>
      <c r="D36" s="40">
        <v>334</v>
      </c>
      <c r="E36" s="49"/>
      <c r="F36" s="40">
        <f t="shared" si="0"/>
        <v>0</v>
      </c>
    </row>
    <row r="37" spans="2:6" hidden="1">
      <c r="B37" s="99" t="s">
        <v>152</v>
      </c>
      <c r="C37" s="42"/>
      <c r="D37" s="40">
        <v>334</v>
      </c>
      <c r="E37" s="49"/>
      <c r="F37" s="40">
        <f t="shared" si="0"/>
        <v>0</v>
      </c>
    </row>
    <row r="38" spans="2:6" hidden="1">
      <c r="B38" s="99" t="s">
        <v>153</v>
      </c>
      <c r="C38" s="42"/>
      <c r="D38" s="40">
        <v>334</v>
      </c>
      <c r="E38" s="49"/>
      <c r="F38" s="40">
        <f t="shared" si="0"/>
        <v>0</v>
      </c>
    </row>
    <row r="39" spans="2:6" hidden="1">
      <c r="B39" s="99" t="s">
        <v>154</v>
      </c>
      <c r="C39" s="42"/>
      <c r="D39" s="40">
        <v>334</v>
      </c>
      <c r="E39" s="49"/>
      <c r="F39" s="40">
        <f t="shared" si="0"/>
        <v>0</v>
      </c>
    </row>
    <row r="40" spans="2:6" hidden="1">
      <c r="B40" s="99" t="s">
        <v>155</v>
      </c>
      <c r="C40" s="42"/>
      <c r="D40" s="40">
        <v>334</v>
      </c>
      <c r="E40" s="49"/>
      <c r="F40" s="40">
        <f t="shared" si="0"/>
        <v>0</v>
      </c>
    </row>
    <row r="41" spans="2:6" hidden="1">
      <c r="B41" s="99" t="s">
        <v>156</v>
      </c>
      <c r="C41" s="42"/>
      <c r="D41" s="40">
        <v>334</v>
      </c>
      <c r="E41" s="49"/>
      <c r="F41" s="40">
        <f t="shared" si="0"/>
        <v>0</v>
      </c>
    </row>
    <row r="42" spans="2:6" hidden="1">
      <c r="B42" s="99" t="s">
        <v>157</v>
      </c>
      <c r="C42" s="42"/>
      <c r="D42" s="40">
        <v>343</v>
      </c>
      <c r="E42" s="49"/>
      <c r="F42" s="40">
        <f t="shared" si="0"/>
        <v>0</v>
      </c>
    </row>
    <row r="43" spans="2:6" hidden="1">
      <c r="B43" s="99" t="s">
        <v>205</v>
      </c>
      <c r="C43" s="42"/>
      <c r="D43" s="40">
        <v>369</v>
      </c>
      <c r="E43" s="49"/>
      <c r="F43" s="40">
        <f t="shared" si="0"/>
        <v>0</v>
      </c>
    </row>
    <row r="44" spans="2:6" hidden="1">
      <c r="B44" s="99" t="s">
        <v>206</v>
      </c>
      <c r="C44" s="42"/>
      <c r="D44" s="40">
        <v>343</v>
      </c>
      <c r="E44" s="49"/>
      <c r="F44" s="40">
        <f t="shared" si="0"/>
        <v>0</v>
      </c>
    </row>
    <row r="45" spans="2:6" hidden="1">
      <c r="B45" s="99" t="s">
        <v>207</v>
      </c>
      <c r="C45" s="42"/>
      <c r="D45" s="40">
        <v>369</v>
      </c>
      <c r="E45" s="49"/>
      <c r="F45" s="40">
        <f t="shared" si="0"/>
        <v>0</v>
      </c>
    </row>
    <row r="46" spans="2:6" hidden="1">
      <c r="B46" s="99" t="s">
        <v>215</v>
      </c>
      <c r="C46" s="42"/>
      <c r="D46" s="40">
        <v>369</v>
      </c>
      <c r="E46" s="49"/>
      <c r="F46" s="40">
        <f t="shared" si="0"/>
        <v>0</v>
      </c>
    </row>
    <row r="47" spans="2:6" hidden="1">
      <c r="B47" s="99" t="s">
        <v>216</v>
      </c>
      <c r="C47" s="42"/>
      <c r="D47" s="40">
        <v>369</v>
      </c>
      <c r="E47" s="49"/>
      <c r="F47" s="40">
        <f t="shared" si="0"/>
        <v>0</v>
      </c>
    </row>
    <row r="48" spans="2:6" ht="25.5" hidden="1">
      <c r="B48" s="99" t="s">
        <v>217</v>
      </c>
      <c r="C48" s="42"/>
      <c r="D48" s="40">
        <v>369</v>
      </c>
      <c r="E48" s="49"/>
      <c r="F48" s="40">
        <f t="shared" si="0"/>
        <v>0</v>
      </c>
    </row>
    <row r="49" spans="2:6" hidden="1">
      <c r="B49" s="99" t="s">
        <v>218</v>
      </c>
      <c r="C49" s="42"/>
      <c r="D49" s="40">
        <v>343</v>
      </c>
      <c r="E49" s="49"/>
      <c r="F49" s="40">
        <f t="shared" si="0"/>
        <v>0</v>
      </c>
    </row>
    <row r="50" spans="2:6" hidden="1">
      <c r="B50" s="99" t="s">
        <v>219</v>
      </c>
      <c r="C50" s="42"/>
      <c r="D50" s="40">
        <v>304</v>
      </c>
      <c r="E50" s="49"/>
      <c r="F50" s="40">
        <f t="shared" si="0"/>
        <v>0</v>
      </c>
    </row>
    <row r="51" spans="2:6" hidden="1">
      <c r="B51" s="99" t="s">
        <v>220</v>
      </c>
      <c r="C51" s="42"/>
      <c r="D51" s="40">
        <v>318</v>
      </c>
      <c r="E51" s="49"/>
      <c r="F51" s="40">
        <f t="shared" si="0"/>
        <v>0</v>
      </c>
    </row>
    <row r="52" spans="2:6" hidden="1">
      <c r="B52" s="99" t="s">
        <v>221</v>
      </c>
      <c r="C52" s="42"/>
      <c r="D52" s="40">
        <v>334</v>
      </c>
      <c r="E52" s="49"/>
      <c r="F52" s="40">
        <f t="shared" si="0"/>
        <v>0</v>
      </c>
    </row>
    <row r="53" spans="2:6" hidden="1">
      <c r="B53" s="99" t="s">
        <v>222</v>
      </c>
      <c r="C53" s="42"/>
      <c r="D53" s="40">
        <v>304</v>
      </c>
      <c r="E53" s="49"/>
      <c r="F53" s="40">
        <f t="shared" si="0"/>
        <v>0</v>
      </c>
    </row>
    <row r="54" spans="2:6" ht="16.5" hidden="1" thickBot="1">
      <c r="B54" s="241" t="s">
        <v>158</v>
      </c>
      <c r="C54" s="42"/>
      <c r="D54" s="221">
        <v>343</v>
      </c>
      <c r="E54" s="224"/>
      <c r="F54" s="221">
        <f t="shared" si="0"/>
        <v>0</v>
      </c>
    </row>
    <row r="55" spans="2:6" ht="24" customHeight="1" thickBot="1">
      <c r="B55" s="232" t="s">
        <v>159</v>
      </c>
      <c r="C55" s="233"/>
      <c r="D55" s="234"/>
      <c r="E55" s="235"/>
      <c r="F55" s="236"/>
    </row>
    <row r="56" spans="2:6" ht="46.9" customHeight="1">
      <c r="B56" s="220" t="s">
        <v>455</v>
      </c>
      <c r="C56" s="118"/>
      <c r="D56" s="223">
        <v>828</v>
      </c>
      <c r="E56" s="226"/>
      <c r="F56" s="223">
        <f t="shared" ref="F56:F62" si="1">D56*E56</f>
        <v>0</v>
      </c>
    </row>
    <row r="57" spans="2:6" ht="78.75" customHeight="1">
      <c r="B57" s="220" t="s">
        <v>454</v>
      </c>
      <c r="C57" s="118"/>
      <c r="D57" s="223">
        <v>720</v>
      </c>
      <c r="E57" s="226"/>
      <c r="F57" s="223">
        <f t="shared" si="1"/>
        <v>0</v>
      </c>
    </row>
    <row r="58" spans="2:6" ht="46.9" customHeight="1">
      <c r="B58" s="38" t="s">
        <v>453</v>
      </c>
      <c r="C58" s="43"/>
      <c r="D58" s="40">
        <v>355</v>
      </c>
      <c r="E58" s="49"/>
      <c r="F58" s="40">
        <f>D58*E58</f>
        <v>0</v>
      </c>
    </row>
    <row r="59" spans="2:6" ht="26.25" hidden="1" customHeight="1">
      <c r="B59" s="38" t="s">
        <v>380</v>
      </c>
      <c r="C59" s="42"/>
      <c r="D59" s="40">
        <v>1014</v>
      </c>
      <c r="E59" s="49"/>
      <c r="F59" s="40">
        <f t="shared" si="1"/>
        <v>0</v>
      </c>
    </row>
    <row r="60" spans="2:6" ht="72" customHeight="1">
      <c r="B60" s="38" t="s">
        <v>452</v>
      </c>
      <c r="C60" s="43"/>
      <c r="D60" s="40">
        <v>1098</v>
      </c>
      <c r="E60" s="49"/>
      <c r="F60" s="40">
        <f t="shared" si="1"/>
        <v>0</v>
      </c>
    </row>
    <row r="61" spans="2:6" ht="99" customHeight="1" thickBot="1">
      <c r="B61" s="38" t="s">
        <v>429</v>
      </c>
      <c r="C61" s="118"/>
      <c r="D61" s="40">
        <v>1098</v>
      </c>
      <c r="E61" s="49"/>
      <c r="F61" s="40">
        <f t="shared" si="1"/>
        <v>0</v>
      </c>
    </row>
    <row r="62" spans="2:6" ht="53.45" hidden="1" customHeight="1" thickBot="1">
      <c r="B62" s="218" t="s">
        <v>384</v>
      </c>
      <c r="C62" s="132"/>
      <c r="D62" s="221">
        <v>700</v>
      </c>
      <c r="E62" s="224"/>
      <c r="F62" s="221">
        <f t="shared" si="1"/>
        <v>0</v>
      </c>
    </row>
    <row r="63" spans="2:6" ht="33" customHeight="1" thickBot="1">
      <c r="B63" s="232" t="s">
        <v>160</v>
      </c>
      <c r="C63" s="233"/>
      <c r="D63" s="234"/>
      <c r="E63" s="235"/>
      <c r="F63" s="236"/>
    </row>
    <row r="64" spans="2:6" ht="97.5" customHeight="1">
      <c r="B64" s="220" t="s">
        <v>398</v>
      </c>
      <c r="C64" s="242"/>
      <c r="D64" s="223">
        <v>1700</v>
      </c>
      <c r="E64" s="226"/>
      <c r="F64" s="223">
        <f>D64*E64</f>
        <v>0</v>
      </c>
    </row>
    <row r="65" spans="2:6" ht="56.25" customHeight="1">
      <c r="B65" s="116" t="s">
        <v>386</v>
      </c>
      <c r="C65" s="149"/>
      <c r="D65" s="117">
        <v>406</v>
      </c>
      <c r="E65" s="49"/>
      <c r="F65" s="40">
        <f>D65*E65</f>
        <v>0</v>
      </c>
    </row>
    <row r="66" spans="2:6" ht="102" hidden="1" customHeight="1">
      <c r="B66" s="38" t="s">
        <v>397</v>
      </c>
      <c r="C66" s="115"/>
      <c r="D66" s="40">
        <v>1570</v>
      </c>
      <c r="E66" s="49"/>
      <c r="F66" s="40">
        <f>D66*E66</f>
        <v>0</v>
      </c>
    </row>
    <row r="67" spans="2:6" ht="84" customHeight="1" thickBot="1">
      <c r="B67" s="218" t="s">
        <v>387</v>
      </c>
      <c r="C67" s="231"/>
      <c r="D67" s="221">
        <v>630</v>
      </c>
      <c r="E67" s="224"/>
      <c r="F67" s="221">
        <f>D67*E67</f>
        <v>0</v>
      </c>
    </row>
    <row r="68" spans="2:6" ht="33.75" customHeight="1" thickBot="1">
      <c r="B68" s="232" t="s">
        <v>161</v>
      </c>
      <c r="C68" s="233"/>
      <c r="D68" s="234"/>
      <c r="E68" s="235"/>
      <c r="F68" s="236"/>
    </row>
    <row r="69" spans="2:6" ht="68.25" customHeight="1">
      <c r="B69" s="229" t="s">
        <v>376</v>
      </c>
      <c r="C69" s="228"/>
      <c r="D69" s="40">
        <v>150</v>
      </c>
      <c r="E69" s="49"/>
      <c r="F69" s="40">
        <f t="shared" ref="F69:F77" si="2">D69*E69</f>
        <v>0</v>
      </c>
    </row>
    <row r="70" spans="2:6" ht="77.25" customHeight="1">
      <c r="B70" s="230" t="s">
        <v>377</v>
      </c>
      <c r="C70" s="142"/>
      <c r="D70" s="40">
        <v>190</v>
      </c>
      <c r="E70" s="49"/>
      <c r="F70" s="40">
        <f t="shared" si="2"/>
        <v>0</v>
      </c>
    </row>
    <row r="71" spans="2:6" ht="47.25" customHeight="1">
      <c r="B71" s="38" t="s">
        <v>385</v>
      </c>
      <c r="C71" s="142"/>
      <c r="D71" s="40">
        <v>480</v>
      </c>
      <c r="E71" s="49"/>
      <c r="F71" s="40">
        <f t="shared" si="2"/>
        <v>0</v>
      </c>
    </row>
    <row r="72" spans="2:6" ht="113.25" customHeight="1">
      <c r="B72" s="243" t="s">
        <v>389</v>
      </c>
      <c r="C72" s="39"/>
      <c r="D72" s="40">
        <v>2300</v>
      </c>
      <c r="E72" s="49"/>
      <c r="F72" s="40">
        <f t="shared" si="2"/>
        <v>0</v>
      </c>
    </row>
    <row r="73" spans="2:6" ht="27.75" customHeight="1">
      <c r="B73" s="38" t="s">
        <v>388</v>
      </c>
      <c r="C73" s="470"/>
      <c r="D73" s="40">
        <v>493</v>
      </c>
      <c r="E73" s="49"/>
      <c r="F73" s="40">
        <f t="shared" si="2"/>
        <v>0</v>
      </c>
    </row>
    <row r="74" spans="2:6" ht="25.5" hidden="1" customHeight="1">
      <c r="B74" s="38" t="s">
        <v>415</v>
      </c>
      <c r="C74" s="462"/>
      <c r="D74" s="40">
        <v>910</v>
      </c>
      <c r="E74" s="49"/>
      <c r="F74" s="40">
        <f t="shared" si="2"/>
        <v>0</v>
      </c>
    </row>
    <row r="75" spans="2:6" ht="30" customHeight="1">
      <c r="B75" s="38" t="s">
        <v>428</v>
      </c>
      <c r="C75" s="462"/>
      <c r="D75" s="40">
        <v>1267</v>
      </c>
      <c r="E75" s="49"/>
      <c r="F75" s="40">
        <f t="shared" si="2"/>
        <v>0</v>
      </c>
    </row>
    <row r="76" spans="2:6" ht="32.25" customHeight="1">
      <c r="B76" s="38" t="s">
        <v>427</v>
      </c>
      <c r="C76" s="463"/>
      <c r="D76" s="40">
        <v>1350</v>
      </c>
      <c r="E76" s="49"/>
      <c r="F76" s="40">
        <f t="shared" si="2"/>
        <v>0</v>
      </c>
    </row>
    <row r="77" spans="2:6" ht="84" customHeight="1">
      <c r="B77" s="243" t="s">
        <v>459</v>
      </c>
      <c r="C77" s="142"/>
      <c r="D77" s="40">
        <v>375</v>
      </c>
      <c r="E77" s="49"/>
      <c r="F77" s="40">
        <f t="shared" si="2"/>
        <v>0</v>
      </c>
    </row>
    <row r="78" spans="2:6" ht="85.15" customHeight="1">
      <c r="B78" s="38" t="s">
        <v>391</v>
      </c>
      <c r="C78" s="142"/>
      <c r="D78" s="40">
        <v>413</v>
      </c>
      <c r="E78" s="49"/>
      <c r="F78" s="40">
        <f>D78*E78</f>
        <v>0</v>
      </c>
    </row>
    <row r="79" spans="2:6" ht="63.75" customHeight="1" thickBot="1">
      <c r="B79" s="38" t="s">
        <v>458</v>
      </c>
      <c r="C79" s="258"/>
      <c r="D79" s="40">
        <v>950</v>
      </c>
      <c r="E79" s="49"/>
      <c r="F79" s="40">
        <f>D79*E79</f>
        <v>0</v>
      </c>
    </row>
    <row r="80" spans="2:6" ht="33" customHeight="1" thickBot="1">
      <c r="B80" s="232" t="s">
        <v>371</v>
      </c>
      <c r="C80" s="233"/>
      <c r="D80" s="234"/>
      <c r="E80" s="235"/>
      <c r="F80" s="236"/>
    </row>
    <row r="81" spans="2:6" ht="42" customHeight="1" thickBot="1">
      <c r="B81" s="219" t="s">
        <v>392</v>
      </c>
      <c r="C81" s="227"/>
      <c r="D81" s="222">
        <v>250</v>
      </c>
      <c r="E81" s="225"/>
      <c r="F81" s="222">
        <f>D81*E81</f>
        <v>0</v>
      </c>
    </row>
    <row r="82" spans="2:6" ht="33" hidden="1" customHeight="1" thickBot="1">
      <c r="B82" s="232" t="s">
        <v>162</v>
      </c>
      <c r="C82" s="233"/>
      <c r="D82" s="234"/>
      <c r="E82" s="235"/>
      <c r="F82" s="236"/>
    </row>
    <row r="83" spans="2:6" ht="31.15" hidden="1" customHeight="1">
      <c r="B83" s="220" t="s">
        <v>456</v>
      </c>
      <c r="C83" s="471"/>
      <c r="D83" s="223">
        <v>7</v>
      </c>
      <c r="E83" s="226"/>
      <c r="F83" s="223">
        <f>E83*D83</f>
        <v>0</v>
      </c>
    </row>
    <row r="84" spans="2:6" ht="31.15" hidden="1" customHeight="1" thickBot="1">
      <c r="B84" s="218" t="s">
        <v>457</v>
      </c>
      <c r="C84" s="471"/>
      <c r="D84" s="221">
        <v>7</v>
      </c>
      <c r="E84" s="224"/>
      <c r="F84" s="221">
        <f>E84*D84</f>
        <v>0</v>
      </c>
    </row>
    <row r="85" spans="2:6" ht="34.5" customHeight="1" thickBot="1">
      <c r="B85" s="232" t="s">
        <v>167</v>
      </c>
      <c r="C85" s="233"/>
      <c r="D85" s="234"/>
      <c r="E85" s="235"/>
      <c r="F85" s="236"/>
    </row>
    <row r="86" spans="2:6" ht="31.15" customHeight="1">
      <c r="B86" s="220" t="s">
        <v>396</v>
      </c>
      <c r="C86" s="48"/>
      <c r="D86" s="223">
        <v>8</v>
      </c>
      <c r="E86" s="226"/>
      <c r="F86" s="223">
        <f>E86*D86</f>
        <v>0</v>
      </c>
    </row>
    <row r="87" spans="2:6" ht="34.5" customHeight="1">
      <c r="B87" s="38" t="s">
        <v>395</v>
      </c>
      <c r="C87" s="217"/>
      <c r="D87" s="40">
        <v>13</v>
      </c>
      <c r="E87" s="49"/>
      <c r="F87" s="40">
        <f t="shared" ref="F87:F89" si="3">E87*D87</f>
        <v>0</v>
      </c>
    </row>
    <row r="88" spans="2:6" ht="31.15" customHeight="1">
      <c r="B88" s="38" t="s">
        <v>393</v>
      </c>
      <c r="C88" s="217"/>
      <c r="D88" s="40">
        <v>4</v>
      </c>
      <c r="E88" s="49"/>
      <c r="F88" s="40">
        <f t="shared" si="3"/>
        <v>0</v>
      </c>
    </row>
    <row r="89" spans="2:6" ht="31.15" customHeight="1">
      <c r="B89" s="38" t="s">
        <v>394</v>
      </c>
      <c r="C89" s="48"/>
      <c r="D89" s="40">
        <v>2</v>
      </c>
      <c r="E89" s="49"/>
      <c r="F89" s="40">
        <f t="shared" si="3"/>
        <v>0</v>
      </c>
    </row>
    <row r="90" spans="2:6" ht="117" customHeight="1">
      <c r="B90" s="243" t="s">
        <v>401</v>
      </c>
      <c r="C90" s="48"/>
      <c r="D90" s="40">
        <v>600</v>
      </c>
      <c r="E90" s="49"/>
      <c r="F90" s="40">
        <f t="shared" ref="F90" si="4">E90*D90</f>
        <v>0</v>
      </c>
    </row>
    <row r="91" spans="2:6">
      <c r="D91" s="37" t="s">
        <v>164</v>
      </c>
      <c r="E91" s="50">
        <f>SUM(E16:E89)</f>
        <v>0</v>
      </c>
      <c r="F91" s="41">
        <f>SUM(F16:F89)</f>
        <v>0</v>
      </c>
    </row>
  </sheetData>
  <mergeCells count="23">
    <mergeCell ref="C73:C76"/>
    <mergeCell ref="C83:C84"/>
    <mergeCell ref="F19:F22"/>
    <mergeCell ref="E23:E26"/>
    <mergeCell ref="F23:F26"/>
    <mergeCell ref="C28:C30"/>
    <mergeCell ref="C23:C26"/>
    <mergeCell ref="D19:D22"/>
    <mergeCell ref="D23:D26"/>
    <mergeCell ref="B9:F9"/>
    <mergeCell ref="B23:B26"/>
    <mergeCell ref="C12:C13"/>
    <mergeCell ref="D15:D18"/>
    <mergeCell ref="B11:F11"/>
    <mergeCell ref="B15:B18"/>
    <mergeCell ref="B19:B22"/>
    <mergeCell ref="C15:C22"/>
    <mergeCell ref="D12:D13"/>
    <mergeCell ref="B12:B13"/>
    <mergeCell ref="E12:F12"/>
    <mergeCell ref="E15:E18"/>
    <mergeCell ref="F15:F18"/>
    <mergeCell ref="E19:E22"/>
  </mergeCells>
  <phoneticPr fontId="0" type="noConversion"/>
  <hyperlinks>
    <hyperlink ref="D1" r:id="rId1" xr:uid="{00000000-0004-0000-0600-000000000000}"/>
    <hyperlink ref="D5" r:id="rId2" xr:uid="{00000000-0004-0000-0600-000001000000}"/>
  </hyperlinks>
  <pageMargins left="0.17" right="0.17" top="0.75" bottom="0.75" header="0.3" footer="0.3"/>
  <pageSetup paperSize="9" scale="70"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B35"/>
  <sheetViews>
    <sheetView workbookViewId="0">
      <selection activeCell="B16" sqref="B16"/>
    </sheetView>
  </sheetViews>
  <sheetFormatPr defaultRowHeight="15"/>
  <sheetData>
    <row r="2" spans="2:2" ht="15.75">
      <c r="B2" s="214" t="s">
        <v>330</v>
      </c>
    </row>
    <row r="3" spans="2:2">
      <c r="B3" s="215" t="s">
        <v>357</v>
      </c>
    </row>
    <row r="4" spans="2:2">
      <c r="B4" s="215" t="s">
        <v>348</v>
      </c>
    </row>
    <row r="5" spans="2:2">
      <c r="B5" s="215"/>
    </row>
    <row r="6" spans="2:2">
      <c r="B6" s="215" t="s">
        <v>349</v>
      </c>
    </row>
    <row r="7" spans="2:2">
      <c r="B7" s="215" t="s">
        <v>346</v>
      </c>
    </row>
    <row r="8" spans="2:2">
      <c r="B8" s="215" t="s">
        <v>331</v>
      </c>
    </row>
    <row r="9" spans="2:2">
      <c r="B9" s="215" t="s">
        <v>503</v>
      </c>
    </row>
    <row r="10" spans="2:2">
      <c r="B10" s="215" t="s">
        <v>504</v>
      </c>
    </row>
    <row r="11" spans="2:2">
      <c r="B11" s="215" t="s">
        <v>505</v>
      </c>
    </row>
    <row r="12" spans="2:2">
      <c r="B12" s="215"/>
    </row>
    <row r="13" spans="2:2">
      <c r="B13" s="215" t="s">
        <v>347</v>
      </c>
    </row>
    <row r="14" spans="2:2">
      <c r="B14" s="215"/>
    </row>
    <row r="15" spans="2:2">
      <c r="B15" s="215" t="s">
        <v>506</v>
      </c>
    </row>
    <row r="16" spans="2:2">
      <c r="B16" s="215"/>
    </row>
    <row r="17" spans="2:2">
      <c r="B17" s="215" t="s">
        <v>332</v>
      </c>
    </row>
    <row r="18" spans="2:2">
      <c r="B18" s="215"/>
    </row>
    <row r="19" spans="2:2" ht="15.75">
      <c r="B19" s="216" t="s">
        <v>333</v>
      </c>
    </row>
    <row r="20" spans="2:2">
      <c r="B20" s="215" t="s">
        <v>334</v>
      </c>
    </row>
    <row r="21" spans="2:2">
      <c r="B21" s="215" t="s">
        <v>335</v>
      </c>
    </row>
    <row r="22" spans="2:2">
      <c r="B22" s="215" t="s">
        <v>336</v>
      </c>
    </row>
    <row r="23" spans="2:2">
      <c r="B23" s="215" t="s">
        <v>337</v>
      </c>
    </row>
    <row r="24" spans="2:2">
      <c r="B24" s="215" t="s">
        <v>338</v>
      </c>
    </row>
    <row r="25" spans="2:2">
      <c r="B25" s="215" t="s">
        <v>339</v>
      </c>
    </row>
    <row r="26" spans="2:2">
      <c r="B26" s="215"/>
    </row>
    <row r="27" spans="2:2" ht="15.75">
      <c r="B27" s="216" t="s">
        <v>340</v>
      </c>
    </row>
    <row r="28" spans="2:2">
      <c r="B28" s="215" t="s">
        <v>336</v>
      </c>
    </row>
    <row r="29" spans="2:2">
      <c r="B29" s="215" t="s">
        <v>341</v>
      </c>
    </row>
    <row r="30" spans="2:2">
      <c r="B30" s="215" t="s">
        <v>342</v>
      </c>
    </row>
    <row r="31" spans="2:2">
      <c r="B31" s="215" t="s">
        <v>339</v>
      </c>
    </row>
    <row r="32" spans="2:2">
      <c r="B32" s="215"/>
    </row>
    <row r="33" spans="2:2" ht="15.75">
      <c r="B33" s="214" t="s">
        <v>343</v>
      </c>
    </row>
    <row r="34" spans="2:2">
      <c r="B34" s="215" t="s">
        <v>344</v>
      </c>
    </row>
    <row r="35" spans="2:2">
      <c r="B35" s="215" t="s">
        <v>345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Плант.1кг и 0,5кг</vt:lpstr>
      <vt:lpstr>Аром.1кг и 0,5 кг</vt:lpstr>
      <vt:lpstr> Уп-200 гр </vt:lpstr>
      <vt:lpstr>Дрип,Саше,Чапуты,VFR,капсулы</vt:lpstr>
      <vt:lpstr>Кофе в тубе</vt:lpstr>
      <vt:lpstr>Подарки</vt:lpstr>
      <vt:lpstr>Сопутка</vt:lpstr>
      <vt:lpstr>Условия раб.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</dc:creator>
  <cp:lastModifiedBy>Admin</cp:lastModifiedBy>
  <cp:lastPrinted>2023-01-12T10:30:04Z</cp:lastPrinted>
  <dcterms:created xsi:type="dcterms:W3CDTF">2010-02-18T08:21:05Z</dcterms:created>
  <dcterms:modified xsi:type="dcterms:W3CDTF">2026-01-28T09:52:24Z</dcterms:modified>
</cp:coreProperties>
</file>