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KSKLieder\Downloads\"/>
    </mc:Choice>
  </mc:AlternateContent>
  <xr:revisionPtr revIDLastSave="0" documentId="13_ncr:1_{768230A2-27C8-49F6-8F3F-A87F170168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G14" i="1"/>
  <c r="H14" i="1" s="1"/>
  <c r="G15" i="1"/>
  <c r="H15" i="1" s="1"/>
  <c r="G13" i="1"/>
  <c r="H13" i="1" s="1"/>
  <c r="G18" i="1"/>
  <c r="H18" i="1" s="1"/>
  <c r="G19" i="1"/>
  <c r="G20" i="1"/>
  <c r="H20" i="1" s="1"/>
  <c r="G17" i="1"/>
  <c r="H17" i="1" s="1"/>
  <c r="G10" i="1"/>
  <c r="G11" i="1"/>
  <c r="G9" i="1"/>
  <c r="G76" i="1" l="1"/>
  <c r="H76" i="1" s="1"/>
  <c r="G66" i="1" l="1"/>
  <c r="G72" i="1"/>
  <c r="G46" i="1"/>
  <c r="G47" i="1"/>
  <c r="G48" i="1"/>
  <c r="G49" i="1"/>
  <c r="G50" i="1"/>
  <c r="G51" i="1"/>
  <c r="G38" i="1"/>
  <c r="G39" i="1"/>
  <c r="G40" i="1"/>
  <c r="G43" i="1"/>
  <c r="G41" i="1"/>
  <c r="G42" i="1"/>
  <c r="G68" i="1"/>
  <c r="G69" i="1"/>
  <c r="G70" i="1"/>
  <c r="G71" i="1"/>
  <c r="G31" i="1"/>
  <c r="H31" i="1" s="1"/>
  <c r="G32" i="1"/>
  <c r="H32" i="1" s="1"/>
  <c r="G33" i="1"/>
  <c r="H33" i="1" s="1"/>
  <c r="G34" i="1"/>
  <c r="H34" i="1" s="1"/>
  <c r="G35" i="1"/>
  <c r="H35" i="1" s="1"/>
  <c r="G75" i="1"/>
  <c r="H75" i="1" s="1"/>
  <c r="G74" i="1"/>
  <c r="H74" i="1" s="1"/>
  <c r="G79" i="1"/>
  <c r="H79" i="1" s="1"/>
  <c r="G78" i="1"/>
  <c r="H78" i="1" s="1"/>
  <c r="G80" i="1"/>
  <c r="H80" i="1" s="1"/>
  <c r="G81" i="1"/>
  <c r="H81" i="1" s="1"/>
  <c r="G82" i="1"/>
  <c r="H82" i="1" s="1"/>
  <c r="G77" i="1"/>
  <c r="H77" i="1" s="1"/>
  <c r="G37" i="1" l="1"/>
  <c r="G54" i="1" l="1"/>
  <c r="H54" i="1" s="1"/>
  <c r="G56" i="1"/>
  <c r="H56" i="1" s="1"/>
  <c r="G62" i="1" l="1"/>
  <c r="H62" i="1" s="1"/>
  <c r="G58" i="1"/>
  <c r="H58" i="1" s="1"/>
  <c r="G63" i="1"/>
  <c r="H63" i="1" s="1"/>
  <c r="G24" i="1" l="1"/>
  <c r="H24" i="1" s="1"/>
  <c r="G23" i="1" l="1"/>
  <c r="H23" i="1" s="1"/>
  <c r="G22" i="1"/>
  <c r="H22" i="1" s="1"/>
  <c r="G83" i="1" l="1"/>
  <c r="H83" i="1" s="1"/>
  <c r="G55" i="1" l="1"/>
  <c r="G53" i="1"/>
  <c r="G59" i="1"/>
  <c r="G27" i="1" l="1"/>
  <c r="H27" i="1" s="1"/>
  <c r="G28" i="1"/>
  <c r="H28" i="1" s="1"/>
  <c r="G29" i="1"/>
  <c r="H29" i="1" s="1"/>
  <c r="G26" i="1"/>
  <c r="H26" i="1" s="1"/>
  <c r="H59" i="1"/>
  <c r="G45" i="1" l="1"/>
  <c r="G64" i="1" l="1"/>
  <c r="H64" i="1" s="1"/>
  <c r="G61" i="1"/>
  <c r="H61" i="1" s="1"/>
  <c r="G60" i="1"/>
  <c r="H60" i="1" s="1"/>
  <c r="H55" i="1" l="1"/>
  <c r="H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Коруц Елена</author>
  </authors>
  <commentList>
    <comment ref="H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Число, показывающее кратность вложения в транспортную гофрокоробку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<sst xmlns="http://schemas.openxmlformats.org/spreadsheetml/2006/main" count="210" uniqueCount="99">
  <si>
    <t>Наименование</t>
  </si>
  <si>
    <t>24 шт.</t>
  </si>
  <si>
    <t>20 шт.</t>
  </si>
  <si>
    <t xml:space="preserve">24 шт. </t>
  </si>
  <si>
    <t>7 шт.</t>
  </si>
  <si>
    <t>Транспорт. Кробка</t>
  </si>
  <si>
    <t>12 мес.</t>
  </si>
  <si>
    <t>9 мес.</t>
  </si>
  <si>
    <t>7 мес.</t>
  </si>
  <si>
    <t>8 мес.</t>
  </si>
  <si>
    <t>Срок годности</t>
  </si>
  <si>
    <t>6 мес.</t>
  </si>
  <si>
    <t>Заказ в шт.</t>
  </si>
  <si>
    <t>Заказ в блоках</t>
  </si>
  <si>
    <t>12 шт</t>
  </si>
  <si>
    <t>12 шт.</t>
  </si>
  <si>
    <t>Упаковка (блок)</t>
  </si>
  <si>
    <t xml:space="preserve">Цена, руб. с ндс </t>
  </si>
  <si>
    <t>Фрутилад С КЛЮКВОЙ И МАЛИНОЙ 30 г – фруктовый батончик со свежемороженой  малиной и клюквой, на фруктозе</t>
  </si>
  <si>
    <t>Фрутилад С ОБЛЕПИХОЙ 30 г – фруктовый батончик с соком свежемороженой облепихи, на фруктозе</t>
  </si>
  <si>
    <t>Фрутилад ТОЛЬКО ФРУКТЫ 30 г – батончик из фруктов, без подсластителей</t>
  </si>
  <si>
    <t>Фрутилад ЧЕРНОСЛИВ 30 г – батончик из чернослива с добавлением  с яблок и изюма, без подсластителей</t>
  </si>
  <si>
    <t>Фрутилад ЧЕРНОСЛИВ В ШОКОЛАДЕ 40 г – батончик из чернослива с добавлением яблок и изюма, покрытый кондитерской глазурью</t>
  </si>
  <si>
    <t>Фрутилад ДЖУНГЛИ В ШОКОЛАДЕ 40 г – батончик из фруктов с кокосовой стружкой и цукатами ананаса покрытый кондитерской глазурью</t>
  </si>
  <si>
    <t>Фрутилад  ВИШНЯ В ШОКОЛАДЕ 40 г – батончик из фруктов  с  вишневым сиропом и цельной вишней, покрытый кондитерской глазурью</t>
  </si>
  <si>
    <t>Батончик фруктовый грушевый для детского питания, «Фрутилад KIDS», 25 г</t>
  </si>
  <si>
    <t>Батончик фруктовый с черникой для детского питания, «Фрутилад KIDS», 25 г</t>
  </si>
  <si>
    <t>Батончик фруктовый яблочный для детского питания, «Фрутилад KIDS», 25 г</t>
  </si>
  <si>
    <t>Фрутилад "Финиковый с миндалем" батончик из отборных фиников, 42 г</t>
  </si>
  <si>
    <t>Фрутилад "Финиковый с фундуком и шоколадом" батончик из отборных фиников, 42 г</t>
  </si>
  <si>
    <t>Фрутилад "Финиковый с арахисом" батончик из отборных фиников, 42 г</t>
  </si>
  <si>
    <t>БАД "Фруктовый батончик неглазированный С ОБЛЕПИХОЙ", 30 г – фруктовый батончик с соком свежемороженой облепихи, на фруктозе с добавлением витаминного премикса</t>
  </si>
  <si>
    <t>БАД "Фруктовый батончик неглазированный С ЧЕРНОЙ СМОРОДИНОЙ", 30 г – фруктовый батончик со свежемороженой  черной смородиной, на фруктозе с добавлением витаминного премикса</t>
  </si>
  <si>
    <t>Смесь ореховая «ТРИО» 35 г – коктейль популярных орехов отборного качества: фундук, миндаль, кешью</t>
  </si>
  <si>
    <t>Смесь фруктово-ореховая «ЛАВ»  45 г – кешью, цукаты вишни</t>
  </si>
  <si>
    <t>Смесь фруктово-ореховая «ЛАЙК»  45 г – миндаль,  манго</t>
  </si>
  <si>
    <t>Смесь фруктово-ореховая «ДУЭТ»  45 г – отборный бланшированный фундук и цукаты папайи</t>
  </si>
  <si>
    <t>Смесь фруктово-ореховая «СМАЙЛ» 50 г – миндаль, кешью, изюм Джамбо, цукаты ананаса</t>
  </si>
  <si>
    <t>Смесь фруктов и арахиса «БИТ» 55 г  - ароматный жареный арахис, сладкий изюм и ананас</t>
  </si>
  <si>
    <t>БАД "Фруктовый батончик неглазированный С ЧЕРНОСЛИВОМ", 30 г – батончик из чернослива с добавлением  с яблок и изюма, без подсластителей с добавлением витаминного премикса</t>
  </si>
  <si>
    <t>Гранола Мюсли запеченные с АРАХИСОМ АНАНАСОМ И КЛЮКВОЙ, 270 г</t>
  </si>
  <si>
    <t>Фруктовая ПАСТИЛА БАНАНОВАЯ, 30 г -на основе высококачественного бананового пюре</t>
  </si>
  <si>
    <t>Фруктовая ПАСТИЛА ЯБЛОЧНАЯ, 30 г -на основе высококачественного яблочного пюре</t>
  </si>
  <si>
    <t>Фруктовая ПАСТИЛА ЯБЛОЧНАЯ С ВИШНЕЙ 30 г - на основе высококачественного яблочного пюре с добавлением вишни свежемороженой</t>
  </si>
  <si>
    <t>Фруктовая ПАСТИЛА ЯБЛОЧНАЯ С КЛЮКВОЙ 30 г  - на основе высококачественного яблочного пюре с добавлением клюквы свежемороженой</t>
  </si>
  <si>
    <t>БАД "Фруктовый батончик неглазированный  С КЛЮКВОЙ И МАЛИНОЙ", 30 г – фруктовый батончик со свежемороженой  малиной и клюквой, на фруктозе с добавлением витаминного премикса</t>
  </si>
  <si>
    <t>Батончик фруктовый банановый с клубникой для детского питания, «Фрутилад KIDS», 25г</t>
  </si>
  <si>
    <r>
      <rPr>
        <sz val="15"/>
        <color theme="1"/>
        <rFont val="Calibri"/>
        <family val="2"/>
        <charset val="204"/>
        <scheme val="minor"/>
      </rPr>
      <t xml:space="preserve">Фрутилад с БАНАНОМ И КЛУБНИКОЙ 30 г </t>
    </r>
    <r>
      <rPr>
        <sz val="15"/>
        <color rgb="FF000000"/>
        <rFont val="Calibri"/>
        <family val="2"/>
        <charset val="204"/>
        <scheme val="minor"/>
      </rPr>
      <t>-  батончик на основе  бананового пюре с ягодами клубники</t>
    </r>
  </si>
  <si>
    <t>Фрутилад ЯБЛОЧНЫЙ С ВИШНЕЙ 30г -батончик на основе высококачественного яблочного пюре с добавлением вишни свежемороженой</t>
  </si>
  <si>
    <t>Finix Финиковый батончик с грейпфрутом и семенами чиа, 30 г</t>
  </si>
  <si>
    <t>Finix Финиковый батончик с кокосом и мятой, 30г</t>
  </si>
  <si>
    <t>Finix Финиковый батончик с арахисом и апельсином, 30г</t>
  </si>
  <si>
    <t>Finix Финиковый батончик с арахисом и шоколадом, 30г</t>
  </si>
  <si>
    <t>Фрутилад С АПЕЛЬСИНОМ И БРУСНИКОЙ 30 г – фруктовый батончик с ягодами брусники и соком апельсина</t>
  </si>
  <si>
    <t xml:space="preserve"> Смесь фруктовая "Джой" - 50 г -цукаты клюквы, ароматный жареный арахис </t>
  </si>
  <si>
    <t>Батончик фруктовый банановый для детского питания, «Фрутилад KIDS, банановый драйв», 25г</t>
  </si>
  <si>
    <t>10 мес.</t>
  </si>
  <si>
    <t>Finix Финиковый батончик с протеином, арахисом и какао "Брауни", 30г</t>
  </si>
  <si>
    <t>Finix Финиковый батончик с протеином, арахисом и яблоком "Эппл Пай", 30г</t>
  </si>
  <si>
    <t>Фруктовые конфеты "Finix конфеты - 4 вкуса" с кокосом и мятой, шоколадом и арахисом, апельсином и арахисом, грейпфрутом и чиа.</t>
  </si>
  <si>
    <t xml:space="preserve">Фруктовая пастила банан - яблоко, 30г- на основе высококачественного яблочного и бананового пюре </t>
  </si>
  <si>
    <t>Фруктовая пастила яблочная с малиной, 30г  - на основе высококачественного яблочного пюре с добавлением сока свежемороженой малины</t>
  </si>
  <si>
    <t xml:space="preserve">Фруктовая пастила чернослив - яблоко, 30г - на основе чернослива и высококачественного яблочного пюре </t>
  </si>
  <si>
    <t>Finix Финиковый батончик с протеином, бананом и миндалем "Банана Кейк", 30г</t>
  </si>
  <si>
    <t>Гранола Мюсли запеченные с КОКОСОМ, АРАХИСОМ и ПАПАЙЕЙ, 270 г</t>
  </si>
  <si>
    <t>Фруктовые пастилки для детского питания Яблоко + Абрикос, 30г</t>
  </si>
  <si>
    <t>Фруктовые пастилки для детского питания Яблоко + Вишня, 30г</t>
  </si>
  <si>
    <t>Фруктовые пастилки для детского питания Яблоко + Малина, 30г</t>
  </si>
  <si>
    <t>Фруктовые пастилки для детского питания Яблоко + Черника, 30г</t>
  </si>
  <si>
    <t>Фруктовые пастилки для детского питания Яблоко , 30г</t>
  </si>
  <si>
    <t xml:space="preserve">     Фрутилад KIDS</t>
  </si>
  <si>
    <t xml:space="preserve">     Фруктовые пастилки</t>
  </si>
  <si>
    <t>Фрутилад "Финиковый с вишней и кешью" батончик из отборных фиников, 42 г</t>
  </si>
  <si>
    <t xml:space="preserve">     Фрутилад финиковый</t>
  </si>
  <si>
    <t xml:space="preserve">     Фрутилад БАД</t>
  </si>
  <si>
    <t xml:space="preserve">     Фруктово-ореховые смеси</t>
  </si>
  <si>
    <t xml:space="preserve">     Finix Финиковые батончики</t>
  </si>
  <si>
    <t xml:space="preserve">     Фруктовые батончики</t>
  </si>
  <si>
    <t xml:space="preserve">     Finix Финиковые батончики с протеином</t>
  </si>
  <si>
    <t xml:space="preserve">     Мюсли</t>
  </si>
  <si>
    <t xml:space="preserve">     Пастила</t>
  </si>
  <si>
    <t xml:space="preserve">     Фруктовые конфеты </t>
  </si>
  <si>
    <t>Гранола с арахисом и какао, 270г</t>
  </si>
  <si>
    <t>Гранола с яблоком и корицей, 270г</t>
  </si>
  <si>
    <r>
      <t xml:space="preserve">Мюсли мультизлаковые, глазированные яблочным соком, </t>
    </r>
    <r>
      <rPr>
        <b/>
        <sz val="15"/>
        <color rgb="FF000000"/>
        <rFont val="Calibri"/>
        <family val="2"/>
        <charset val="204"/>
        <scheme val="minor"/>
      </rPr>
      <t>с пророщенной  пшеницей и ягодами</t>
    </r>
    <r>
      <rPr>
        <sz val="15"/>
        <color rgb="FF000000"/>
        <rFont val="Calibri"/>
        <family val="2"/>
        <charset val="204"/>
        <scheme val="minor"/>
      </rPr>
      <t xml:space="preserve"> 310 г </t>
    </r>
  </si>
  <si>
    <r>
      <t xml:space="preserve">Мюсли мультизлаковые, глазированные яблочным соком, </t>
    </r>
    <r>
      <rPr>
        <b/>
        <sz val="15"/>
        <color rgb="FF000000"/>
        <rFont val="Calibri"/>
        <family val="2"/>
        <charset val="204"/>
        <scheme val="minor"/>
      </rPr>
      <t>с пророщенной  пшеницей, орехами и изюмом</t>
    </r>
    <r>
      <rPr>
        <sz val="15"/>
        <color rgb="FF000000"/>
        <rFont val="Calibri"/>
        <family val="2"/>
        <charset val="204"/>
        <scheme val="minor"/>
      </rPr>
      <t xml:space="preserve">  270 г </t>
    </r>
  </si>
  <si>
    <r>
      <t xml:space="preserve">Мюсли мультизлаковые, глазированные яблочным соком, </t>
    </r>
    <r>
      <rPr>
        <b/>
        <sz val="15"/>
        <color rgb="FF000000"/>
        <rFont val="Calibri"/>
        <family val="2"/>
        <charset val="204"/>
        <scheme val="minor"/>
      </rPr>
      <t>с пророщенной  пшеницей,  семенами льна и тыквы</t>
    </r>
    <r>
      <rPr>
        <sz val="15"/>
        <color rgb="FF000000"/>
        <rFont val="Calibri"/>
        <family val="2"/>
        <charset val="204"/>
        <scheme val="minor"/>
      </rPr>
      <t xml:space="preserve">  310 г</t>
    </r>
  </si>
  <si>
    <t>16 шт.</t>
  </si>
  <si>
    <r>
      <rPr>
        <b/>
        <sz val="15"/>
        <color rgb="FFFF0000"/>
        <rFont val="Calibri"/>
        <family val="2"/>
        <charset val="204"/>
        <scheme val="minor"/>
      </rPr>
      <t xml:space="preserve">НОВИНКА !!! </t>
    </r>
    <r>
      <rPr>
        <sz val="15"/>
        <color rgb="FF000000"/>
        <rFont val="Calibri"/>
        <family val="2"/>
        <charset val="204"/>
        <scheme val="minor"/>
      </rPr>
      <t>Фрутилад Я Буду! Батончик фруктовый грушевый для детского питания с 12 месяцев, 15г</t>
    </r>
  </si>
  <si>
    <r>
      <rPr>
        <b/>
        <sz val="15"/>
        <color rgb="FFFF0000"/>
        <rFont val="Calibri"/>
        <family val="2"/>
        <charset val="204"/>
        <scheme val="minor"/>
      </rPr>
      <t xml:space="preserve">НОВИНКА !!! </t>
    </r>
    <r>
      <rPr>
        <sz val="15"/>
        <color rgb="FF000000"/>
        <rFont val="Calibri"/>
        <family val="2"/>
        <charset val="204"/>
        <scheme val="minor"/>
      </rPr>
      <t>Фрутилад Я Буду! Батончик фруктовый яблочный для детского питания с 12 месяцев, 15г</t>
    </r>
  </si>
  <si>
    <t xml:space="preserve">    Фруктовые батончики   Я БУДУ</t>
  </si>
  <si>
    <t>15 шт.</t>
  </si>
  <si>
    <t xml:space="preserve">15 шт. </t>
  </si>
  <si>
    <r>
      <t xml:space="preserve">                                       НОВИНКА !!!</t>
    </r>
    <r>
      <rPr>
        <b/>
        <sz val="20"/>
        <color rgb="FFFF0000"/>
        <rFont val="Calibri"/>
        <family val="2"/>
        <charset val="204"/>
        <scheme val="minor"/>
      </rPr>
      <t xml:space="preserve"> ФРУКТОВЫЕ КУСОЧКИ</t>
    </r>
  </si>
  <si>
    <t xml:space="preserve">                                                                                            с 10.04.2026 г   Цены указаны с НДС 22% , кроме мюсли, батончиков  «Фрутилад KIDS», "Я БУДУ!" и пастилок для детского питания (10%)</t>
  </si>
  <si>
    <r>
      <rPr>
        <b/>
        <sz val="15"/>
        <color rgb="FFFF0000"/>
        <rFont val="Calibri"/>
        <family val="2"/>
        <charset val="204"/>
        <scheme val="minor"/>
      </rPr>
      <t>НОВИНКА !!!</t>
    </r>
    <r>
      <rPr>
        <b/>
        <sz val="20"/>
        <color rgb="FFFF0000"/>
        <rFont val="Calibri"/>
        <family val="2"/>
        <charset val="204"/>
        <scheme val="minor"/>
      </rPr>
      <t xml:space="preserve"> </t>
    </r>
    <r>
      <rPr>
        <b/>
        <sz val="20"/>
        <color rgb="FF000000"/>
        <rFont val="Calibri"/>
        <family val="2"/>
        <charset val="204"/>
        <scheme val="minor"/>
      </rPr>
      <t>"Фрутилад кусочки банан и яблоко" фруктовые конфеты , 40 г</t>
    </r>
  </si>
  <si>
    <r>
      <rPr>
        <b/>
        <sz val="15"/>
        <color rgb="FFFF0000"/>
        <rFont val="Calibri"/>
        <family val="2"/>
        <charset val="204"/>
        <scheme val="minor"/>
      </rPr>
      <t>НОВИНКА !!!</t>
    </r>
    <r>
      <rPr>
        <sz val="15"/>
        <color rgb="FF000000"/>
        <rFont val="Calibri"/>
        <family val="2"/>
        <charset val="204"/>
        <scheme val="minor"/>
      </rPr>
      <t xml:space="preserve">  </t>
    </r>
    <r>
      <rPr>
        <b/>
        <sz val="20"/>
        <color rgb="FF000000"/>
        <rFont val="Calibri"/>
        <family val="2"/>
        <charset val="204"/>
        <scheme val="minor"/>
      </rPr>
      <t>"Фрутилад кусочки дикие ягоды и абрикос" фруктовые конфеты с абрикосом,  клюквой и малиной, 40 г</t>
    </r>
  </si>
  <si>
    <r>
      <t>НОВИНКА !!!</t>
    </r>
    <r>
      <rPr>
        <b/>
        <sz val="20"/>
        <color rgb="FFFF0000"/>
        <rFont val="Calibri"/>
        <family val="2"/>
        <charset val="204"/>
        <scheme val="minor"/>
      </rPr>
      <t xml:space="preserve"> </t>
    </r>
    <r>
      <rPr>
        <b/>
        <sz val="20"/>
        <rFont val="Calibri"/>
        <family val="2"/>
        <charset val="204"/>
        <scheme val="minor"/>
      </rPr>
      <t>"Фрутилад кусочки яблоко и вишня" фруктовые конфеты , 40 г</t>
    </r>
  </si>
  <si>
    <r>
      <rPr>
        <b/>
        <sz val="15"/>
        <color rgb="FFFF0000"/>
        <rFont val="Calibri"/>
        <family val="2"/>
        <charset val="204"/>
        <scheme val="minor"/>
      </rPr>
      <t xml:space="preserve">НОВИНКА !!! </t>
    </r>
    <r>
      <rPr>
        <sz val="18"/>
        <color rgb="FF000000"/>
        <rFont val="Calibri"/>
        <family val="2"/>
        <charset val="204"/>
        <scheme val="minor"/>
      </rPr>
      <t>Фрутилад Я Буду! Батончик фруктовый банановый с клубникой для детского питания с 12 месяцев, 15г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</si>
</sst>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>
    <font>
      <sz val="11"/>
      <color theme="1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rgb="FF00B050"/>
      <name val="Times New Roman"/>
      <family val="1"/>
      <charset val="204"/>
    </font>
    <font>
      <b/>
      <sz val="12.5"/>
      <color rgb="FF000000"/>
      <name val="Arial Narrow"/>
      <family val="2"/>
      <charset val="204"/>
    </font>
    <font>
      <sz val="12.5"/>
      <color theme="1"/>
      <name val="Calibri"/>
      <family val="2"/>
      <charset val="204"/>
      <scheme val="minor"/>
    </font>
    <font>
      <i/>
      <sz val="14"/>
      <color rgb="FF000000"/>
      <name val="Arial Narrow"/>
      <family val="2"/>
      <charset val="204"/>
    </font>
    <font>
      <b/>
      <sz val="15"/>
      <color rgb="FF000000"/>
      <name val="Calibri"/>
      <family val="2"/>
      <charset val="204"/>
    </font>
    <font>
      <sz val="15"/>
      <color theme="1"/>
      <name val="Calibri"/>
      <family val="2"/>
      <charset val="204"/>
      <scheme val="minor"/>
    </font>
    <font>
      <sz val="15"/>
      <color rgb="FF000000"/>
      <name val="Calibri"/>
      <family val="2"/>
      <charset val="204"/>
      <scheme val="minor"/>
    </font>
    <font>
      <b/>
      <sz val="15"/>
      <color rgb="FF000000"/>
      <name val="Calibri"/>
      <family val="2"/>
      <charset val="204"/>
      <scheme val="minor"/>
    </font>
    <font>
      <sz val="15"/>
      <color rgb="FF000000"/>
      <name val="Calibri"/>
      <family val="2"/>
      <charset val="204"/>
    </font>
    <font>
      <sz val="15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b/>
      <sz val="20"/>
      <color rgb="FF009242"/>
      <name val="Antique Olive"/>
      <family val="2"/>
    </font>
    <font>
      <b/>
      <sz val="12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8"/>
      <color theme="0" tint="-0.499984740745262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  <font>
      <b/>
      <sz val="16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5"/>
      <color rgb="FFFF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20"/>
      <color rgb="FFFF0000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18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medium">
        <color theme="1"/>
      </right>
      <top style="medium">
        <color indexed="64"/>
      </top>
      <bottom style="medium">
        <color theme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/>
    <xf numFmtId="0" fontId="11" fillId="0" borderId="0" xfId="0" applyFont="1"/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1" fontId="19" fillId="0" borderId="6" xfId="0" applyNumberFormat="1" applyFont="1" applyBorder="1" applyAlignment="1">
      <alignment horizontal="center" vertical="center" wrapText="1"/>
    </xf>
    <xf numFmtId="0" fontId="11" fillId="3" borderId="0" xfId="0" applyFont="1" applyFill="1"/>
    <xf numFmtId="0" fontId="14" fillId="0" borderId="6" xfId="0" applyFont="1" applyBorder="1" applyAlignment="1">
      <alignment horizontal="center" vertical="center" wrapText="1"/>
    </xf>
    <xf numFmtId="1" fontId="19" fillId="3" borderId="6" xfId="0" applyNumberFormat="1" applyFont="1" applyFill="1" applyBorder="1" applyAlignment="1">
      <alignment horizontal="center" vertical="center" wrapText="1"/>
    </xf>
    <xf numFmtId="2" fontId="20" fillId="3" borderId="6" xfId="0" applyNumberFormat="1" applyFont="1" applyFill="1" applyBorder="1" applyAlignment="1" applyProtection="1">
      <alignment horizontal="center" vertical="center" wrapText="1"/>
      <protection locked="0"/>
    </xf>
    <xf numFmtId="2" fontId="13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10" fontId="11" fillId="0" borderId="0" xfId="0" applyNumberFormat="1" applyFont="1"/>
    <xf numFmtId="2" fontId="11" fillId="0" borderId="0" xfId="0" applyNumberFormat="1" applyFont="1"/>
    <xf numFmtId="9" fontId="8" fillId="0" borderId="0" xfId="0" applyNumberFormat="1" applyFont="1"/>
    <xf numFmtId="9" fontId="11" fillId="0" borderId="0" xfId="0" applyNumberFormat="1" applyFont="1"/>
    <xf numFmtId="164" fontId="23" fillId="3" borderId="1" xfId="0" applyNumberFormat="1" applyFont="1" applyFill="1" applyBorder="1" applyAlignment="1">
      <alignment vertical="center" wrapText="1"/>
    </xf>
    <xf numFmtId="2" fontId="21" fillId="0" borderId="6" xfId="0" applyNumberFormat="1" applyFont="1" applyBorder="1" applyAlignment="1" applyProtection="1">
      <alignment horizontal="center" vertical="center" wrapText="1"/>
      <protection locked="0"/>
    </xf>
    <xf numFmtId="2" fontId="10" fillId="3" borderId="1" xfId="0" applyNumberFormat="1" applyFont="1" applyFill="1" applyBorder="1" applyAlignment="1">
      <alignment horizontal="center" vertical="center" wrapText="1"/>
    </xf>
    <xf numFmtId="2" fontId="13" fillId="0" borderId="6" xfId="0" applyNumberFormat="1" applyFont="1" applyBorder="1" applyAlignment="1" applyProtection="1">
      <alignment horizontal="center" vertical="center" wrapText="1"/>
      <protection locked="0"/>
    </xf>
    <xf numFmtId="2" fontId="13" fillId="3" borderId="12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2" fontId="13" fillId="0" borderId="0" xfId="0" applyNumberFormat="1" applyFont="1" applyAlignment="1" applyProtection="1">
      <alignment horizontal="center" vertical="center" wrapText="1"/>
      <protection locked="0"/>
    </xf>
    <xf numFmtId="1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3" borderId="12" xfId="0" applyFont="1" applyFill="1" applyBorder="1" applyAlignment="1" applyProtection="1">
      <alignment horizontal="center" vertical="center" wrapText="1"/>
      <protection locked="0"/>
    </xf>
    <xf numFmtId="0" fontId="16" fillId="3" borderId="7" xfId="0" applyFont="1" applyFill="1" applyBorder="1" applyAlignment="1" applyProtection="1">
      <alignment horizontal="center" vertical="center" wrapText="1"/>
      <protection locked="0"/>
    </xf>
    <xf numFmtId="164" fontId="19" fillId="0" borderId="6" xfId="0" applyNumberFormat="1" applyFont="1" applyBorder="1" applyAlignment="1">
      <alignment horizontal="center" vertical="center" wrapText="1"/>
    </xf>
    <xf numFmtId="164" fontId="19" fillId="3" borderId="6" xfId="0" applyNumberFormat="1" applyFont="1" applyFill="1" applyBorder="1" applyAlignment="1">
      <alignment horizontal="center" vertical="center" wrapText="1"/>
    </xf>
    <xf numFmtId="164" fontId="22" fillId="0" borderId="6" xfId="0" applyNumberFormat="1" applyFont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2" fontId="13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19" fillId="5" borderId="6" xfId="0" applyNumberFormat="1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164" fontId="19" fillId="5" borderId="8" xfId="0" applyNumberFormat="1" applyFont="1" applyFill="1" applyBorder="1" applyAlignment="1">
      <alignment horizontal="center" vertical="center" wrapText="1"/>
    </xf>
    <xf numFmtId="164" fontId="19" fillId="5" borderId="2" xfId="0" applyNumberFormat="1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3" borderId="8" xfId="0" applyFont="1" applyFill="1" applyBorder="1" applyAlignment="1">
      <alignment vertical="top" wrapText="1"/>
    </xf>
    <xf numFmtId="0" fontId="12" fillId="3" borderId="2" xfId="0" applyFont="1" applyFill="1" applyBorder="1" applyAlignment="1">
      <alignment vertical="top" wrapText="1"/>
    </xf>
    <xf numFmtId="0" fontId="15" fillId="3" borderId="8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wrapText="1"/>
    </xf>
    <xf numFmtId="0" fontId="16" fillId="2" borderId="2" xfId="0" applyFont="1" applyFill="1" applyBorder="1" applyAlignment="1">
      <alignment wrapText="1"/>
    </xf>
    <xf numFmtId="0" fontId="27" fillId="5" borderId="9" xfId="0" applyFont="1" applyFill="1" applyBorder="1" applyAlignment="1">
      <alignment vertical="center" wrapText="1"/>
    </xf>
    <xf numFmtId="0" fontId="12" fillId="5" borderId="10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0" fontId="29" fillId="4" borderId="3" xfId="0" applyFont="1" applyFill="1" applyBorder="1" applyAlignment="1">
      <alignment horizontal="left" vertical="center" wrapText="1"/>
    </xf>
    <xf numFmtId="0" fontId="29" fillId="4" borderId="2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164" fontId="19" fillId="3" borderId="8" xfId="0" applyNumberFormat="1" applyFont="1" applyFill="1" applyBorder="1" applyAlignment="1">
      <alignment horizontal="center" vertical="center" wrapText="1"/>
    </xf>
    <xf numFmtId="164" fontId="19" fillId="3" borderId="2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1" fillId="3" borderId="14" xfId="0" applyFont="1" applyFill="1" applyBorder="1" applyAlignment="1">
      <alignment horizontal="left" vertical="top" wrapText="1"/>
    </xf>
    <xf numFmtId="0" fontId="11" fillId="3" borderId="15" xfId="0" applyFont="1" applyFill="1" applyBorder="1" applyAlignment="1">
      <alignment horizontal="left" vertical="top" wrapText="1"/>
    </xf>
    <xf numFmtId="164" fontId="19" fillId="0" borderId="8" xfId="0" applyNumberFormat="1" applyFont="1" applyBorder="1" applyAlignment="1">
      <alignment horizontal="center" vertical="center" wrapText="1"/>
    </xf>
    <xf numFmtId="164" fontId="19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6" fillId="2" borderId="3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4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ADDB7B"/>
      <color rgb="FFFFFF99"/>
      <color rgb="FF009242"/>
      <color rgb="FFF593A1"/>
      <color rgb="FFF7ABB6"/>
      <color rgb="FFF9BFC7"/>
      <color rgb="FFB3CB7F"/>
      <color rgb="FFF05A6F"/>
      <color rgb="FFFF3737"/>
      <color rgb="FFD313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135950</xdr:colOff>
      <xdr:row>3</xdr:row>
      <xdr:rowOff>49131</xdr:rowOff>
    </xdr:from>
    <xdr:to>
      <xdr:col>1</xdr:col>
      <xdr:colOff>1229705</xdr:colOff>
      <xdr:row>5</xdr:row>
      <xdr:rowOff>184318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50" y="811131"/>
          <a:ext cx="3449028" cy="706687"/>
        </a:xfrm>
        <a:prstGeom prst="rect">
          <a:avLst/>
        </a:prstGeom>
      </xdr:spPr>
    </xdr:pic>
    <xdr:clientData/>
  </xdr:twoCellAnchor>
  <xdr:twoCellAnchor editAs="oneCell">
    <xdr:from>
      <xdr:col>0</xdr:col>
      <xdr:colOff>399244</xdr:colOff>
      <xdr:row>1</xdr:row>
      <xdr:rowOff>8579</xdr:rowOff>
    </xdr:from>
    <xdr:to>
      <xdr:col>0</xdr:col>
      <xdr:colOff>1715158</xdr:colOff>
      <xdr:row>2</xdr:row>
      <xdr:rowOff>274202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9244" y="196572"/>
          <a:ext cx="1315914" cy="470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87"/>
  <sheetViews>
    <sheetView tabSelected="1" view="pageBreakPreview" topLeftCell="A70" zoomScale="57" zoomScaleNormal="57" zoomScaleSheetLayoutView="57" zoomScalePageLayoutView="68" workbookViewId="0">
      <selection activeCell="V12" sqref="V12"/>
    </sheetView>
  </sheetViews>
  <sheetFormatPr defaultRowHeight="15"/>
  <cols>
    <col min="1" max="1" width="35.28515625" customWidth="1"/>
    <col min="2" max="2" width="95.42578125" customWidth="1"/>
    <col min="3" max="3" width="12" customWidth="1"/>
    <col min="4" max="4" width="10.140625" customWidth="1"/>
    <col min="5" max="5" width="10.7109375" customWidth="1"/>
    <col min="6" max="6" width="10.28515625" customWidth="1"/>
    <col min="7" max="7" width="9.7109375" customWidth="1"/>
    <col min="8" max="8" width="12.28515625" customWidth="1"/>
    <col min="9" max="9" width="0.140625" customWidth="1"/>
    <col min="10" max="10" width="11.42578125" hidden="1" customWidth="1"/>
    <col min="11" max="13" width="9.140625" hidden="1" customWidth="1"/>
    <col min="14" max="14" width="13.42578125" hidden="1" customWidth="1"/>
  </cols>
  <sheetData>
    <row r="2" spans="1:11" ht="15.75">
      <c r="E2" s="2"/>
      <c r="F2" s="2"/>
      <c r="G2" s="2"/>
    </row>
    <row r="3" spans="1:11" ht="29.25" customHeight="1">
      <c r="A3" s="3"/>
      <c r="B3" s="65"/>
      <c r="C3" s="65"/>
      <c r="D3" s="65"/>
      <c r="E3" s="64"/>
      <c r="F3" s="64"/>
      <c r="G3" s="64"/>
      <c r="H3" s="64"/>
    </row>
    <row r="4" spans="1:11" ht="19.5" customHeight="1">
      <c r="A4" s="86"/>
      <c r="B4" s="86"/>
      <c r="C4" s="64"/>
      <c r="D4" s="64"/>
      <c r="E4" s="64"/>
      <c r="F4" s="64"/>
      <c r="G4" s="64"/>
      <c r="H4" s="64"/>
    </row>
    <row r="5" spans="1:11" ht="25.9" customHeight="1">
      <c r="A5" s="86"/>
      <c r="B5" s="86"/>
      <c r="C5" s="64"/>
      <c r="D5" s="64"/>
      <c r="E5" s="64"/>
      <c r="F5" s="64"/>
      <c r="G5" s="64"/>
      <c r="H5" s="64"/>
    </row>
    <row r="6" spans="1:11" ht="54.75" customHeight="1" thickBot="1">
      <c r="A6" s="85" t="s">
        <v>94</v>
      </c>
      <c r="B6" s="85"/>
      <c r="C6" s="85"/>
      <c r="D6" s="85"/>
      <c r="E6" s="85"/>
      <c r="F6" s="85"/>
      <c r="G6" s="85"/>
      <c r="H6" s="85"/>
    </row>
    <row r="7" spans="1:11" s="5" customFormat="1" ht="48.75" customHeight="1" thickBot="1">
      <c r="A7" s="87" t="s">
        <v>0</v>
      </c>
      <c r="B7" s="88"/>
      <c r="C7" s="4" t="s">
        <v>10</v>
      </c>
      <c r="D7" s="4" t="s">
        <v>16</v>
      </c>
      <c r="E7" s="4" t="s">
        <v>17</v>
      </c>
      <c r="F7" s="4" t="s">
        <v>12</v>
      </c>
      <c r="G7" s="4" t="s">
        <v>13</v>
      </c>
      <c r="H7" s="4" t="s">
        <v>5</v>
      </c>
      <c r="J7" s="23"/>
      <c r="K7" s="23"/>
    </row>
    <row r="8" spans="1:11" s="5" customFormat="1" ht="39.75" customHeight="1" thickBot="1">
      <c r="A8" s="95" t="s">
        <v>93</v>
      </c>
      <c r="B8" s="95"/>
      <c r="C8" s="95"/>
      <c r="D8" s="95"/>
      <c r="E8" s="95"/>
      <c r="F8" s="95"/>
      <c r="G8" s="95"/>
      <c r="H8" s="96"/>
      <c r="J8" s="23"/>
      <c r="K8" s="23"/>
    </row>
    <row r="9" spans="1:11" s="5" customFormat="1" ht="48.75" customHeight="1" thickBot="1">
      <c r="A9" s="62" t="s">
        <v>95</v>
      </c>
      <c r="B9" s="63"/>
      <c r="C9" s="52" t="s">
        <v>7</v>
      </c>
      <c r="D9" s="53" t="s">
        <v>92</v>
      </c>
      <c r="E9" s="54">
        <v>49.7</v>
      </c>
      <c r="F9" s="55"/>
      <c r="G9" s="58">
        <f>F9/15</f>
        <v>0</v>
      </c>
      <c r="H9" s="59"/>
      <c r="J9" s="23"/>
      <c r="K9" s="23"/>
    </row>
    <row r="10" spans="1:11" s="5" customFormat="1" ht="48.75" customHeight="1" thickBot="1">
      <c r="A10" s="56" t="s">
        <v>96</v>
      </c>
      <c r="B10" s="57"/>
      <c r="C10" s="52" t="s">
        <v>6</v>
      </c>
      <c r="D10" s="53" t="s">
        <v>91</v>
      </c>
      <c r="E10" s="54">
        <v>49.7</v>
      </c>
      <c r="F10" s="55"/>
      <c r="G10" s="58">
        <f t="shared" ref="G10:G11" si="0">F10/15</f>
        <v>0</v>
      </c>
      <c r="H10" s="59"/>
      <c r="J10" s="23"/>
      <c r="K10" s="23"/>
    </row>
    <row r="11" spans="1:11" s="5" customFormat="1" ht="48.75" customHeight="1" thickBot="1">
      <c r="A11" s="91" t="s">
        <v>97</v>
      </c>
      <c r="B11" s="92"/>
      <c r="C11" s="52" t="s">
        <v>6</v>
      </c>
      <c r="D11" s="53" t="s">
        <v>91</v>
      </c>
      <c r="E11" s="54">
        <v>49.7</v>
      </c>
      <c r="F11" s="55"/>
      <c r="G11" s="58">
        <f t="shared" si="0"/>
        <v>0</v>
      </c>
      <c r="H11" s="59"/>
      <c r="J11" s="23"/>
      <c r="K11" s="23"/>
    </row>
    <row r="12" spans="1:11" s="5" customFormat="1" ht="44.25" customHeight="1" thickBot="1">
      <c r="A12" s="68" t="s">
        <v>90</v>
      </c>
      <c r="B12" s="68"/>
      <c r="C12" s="68"/>
      <c r="D12" s="68"/>
      <c r="E12" s="68"/>
      <c r="F12" s="68"/>
      <c r="G12" s="68"/>
      <c r="H12" s="69"/>
    </row>
    <row r="13" spans="1:11" s="6" customFormat="1" ht="43.9" customHeight="1" thickBot="1">
      <c r="A13" s="60" t="s">
        <v>98</v>
      </c>
      <c r="B13" s="61"/>
      <c r="C13" s="13" t="s">
        <v>7</v>
      </c>
      <c r="D13" s="42" t="s">
        <v>87</v>
      </c>
      <c r="E13" s="19">
        <v>20</v>
      </c>
      <c r="F13" s="17"/>
      <c r="G13" s="49">
        <f>F13/16</f>
        <v>0</v>
      </c>
      <c r="H13" s="50">
        <f>G13/6</f>
        <v>0</v>
      </c>
      <c r="J13" s="22"/>
    </row>
    <row r="14" spans="1:11" s="6" customFormat="1" ht="42" customHeight="1" thickBot="1">
      <c r="A14" s="93" t="s">
        <v>88</v>
      </c>
      <c r="B14" s="94"/>
      <c r="C14" s="13" t="s">
        <v>7</v>
      </c>
      <c r="D14" s="42" t="s">
        <v>87</v>
      </c>
      <c r="E14" s="19">
        <v>20</v>
      </c>
      <c r="F14" s="17"/>
      <c r="G14" s="49">
        <f t="shared" ref="G14:G15" si="1">F14/16</f>
        <v>0</v>
      </c>
      <c r="H14" s="50">
        <f t="shared" ref="H14:H15" si="2">G14/6</f>
        <v>0</v>
      </c>
      <c r="J14" s="22"/>
    </row>
    <row r="15" spans="1:11" s="6" customFormat="1" ht="42" customHeight="1" thickBot="1">
      <c r="A15" s="60" t="s">
        <v>89</v>
      </c>
      <c r="B15" s="61"/>
      <c r="C15" s="13" t="s">
        <v>7</v>
      </c>
      <c r="D15" s="42" t="s">
        <v>87</v>
      </c>
      <c r="E15" s="19">
        <v>16.8</v>
      </c>
      <c r="F15" s="17"/>
      <c r="G15" s="49">
        <f t="shared" si="1"/>
        <v>0</v>
      </c>
      <c r="H15" s="50">
        <f t="shared" si="2"/>
        <v>0</v>
      </c>
    </row>
    <row r="16" spans="1:11" s="6" customFormat="1" ht="19.899999999999999" customHeight="1" thickBot="1">
      <c r="A16" s="89" t="s">
        <v>76</v>
      </c>
      <c r="B16" s="89"/>
      <c r="C16" s="89"/>
      <c r="D16" s="89"/>
      <c r="E16" s="89"/>
      <c r="F16" s="89"/>
      <c r="G16" s="89"/>
      <c r="H16" s="90"/>
    </row>
    <row r="17" spans="1:14" s="6" customFormat="1" ht="30.75" customHeight="1" thickBot="1">
      <c r="A17" s="72" t="s">
        <v>51</v>
      </c>
      <c r="B17" s="73"/>
      <c r="C17" s="11" t="s">
        <v>7</v>
      </c>
      <c r="D17" s="38" t="s">
        <v>1</v>
      </c>
      <c r="E17" s="30">
        <v>25.21</v>
      </c>
      <c r="F17" s="17"/>
      <c r="G17" s="49">
        <f>F17/24</f>
        <v>0</v>
      </c>
      <c r="H17" s="50">
        <f>G17/6</f>
        <v>0</v>
      </c>
    </row>
    <row r="18" spans="1:14" s="6" customFormat="1" ht="29.25" customHeight="1" thickBot="1">
      <c r="A18" s="72" t="s">
        <v>52</v>
      </c>
      <c r="B18" s="74"/>
      <c r="C18" s="11" t="s">
        <v>7</v>
      </c>
      <c r="D18" s="38" t="s">
        <v>1</v>
      </c>
      <c r="E18" s="30">
        <v>25.21</v>
      </c>
      <c r="F18" s="17"/>
      <c r="G18" s="49">
        <f t="shared" ref="G18:G20" si="3">F18/24</f>
        <v>0</v>
      </c>
      <c r="H18" s="50">
        <f t="shared" ref="H18:H20" si="4">G18/6</f>
        <v>0</v>
      </c>
    </row>
    <row r="19" spans="1:14" s="6" customFormat="1" ht="27.75" customHeight="1" thickBot="1">
      <c r="A19" s="66" t="s">
        <v>49</v>
      </c>
      <c r="B19" s="67"/>
      <c r="C19" s="11" t="s">
        <v>7</v>
      </c>
      <c r="D19" s="38" t="s">
        <v>1</v>
      </c>
      <c r="E19" s="30">
        <v>25.21</v>
      </c>
      <c r="F19" s="17"/>
      <c r="G19" s="49">
        <f t="shared" si="3"/>
        <v>0</v>
      </c>
      <c r="H19" s="50">
        <f t="shared" si="4"/>
        <v>0</v>
      </c>
    </row>
    <row r="20" spans="1:14" s="6" customFormat="1" ht="28.5" customHeight="1" thickBot="1">
      <c r="A20" s="66" t="s">
        <v>50</v>
      </c>
      <c r="B20" s="67"/>
      <c r="C20" s="11" t="s">
        <v>7</v>
      </c>
      <c r="D20" s="38" t="s">
        <v>1</v>
      </c>
      <c r="E20" s="30">
        <v>25.21</v>
      </c>
      <c r="F20" s="17"/>
      <c r="G20" s="49">
        <f t="shared" si="3"/>
        <v>0</v>
      </c>
      <c r="H20" s="50">
        <f t="shared" si="4"/>
        <v>0</v>
      </c>
    </row>
    <row r="21" spans="1:14" s="6" customFormat="1" ht="19.5" customHeight="1" thickBot="1">
      <c r="A21" s="115" t="s">
        <v>78</v>
      </c>
      <c r="B21" s="115"/>
      <c r="C21" s="115"/>
      <c r="D21" s="115"/>
      <c r="E21" s="115"/>
      <c r="F21" s="115"/>
      <c r="G21" s="115"/>
      <c r="H21" s="116"/>
    </row>
    <row r="22" spans="1:14" s="6" customFormat="1" ht="42" customHeight="1" thickBot="1">
      <c r="A22" s="81" t="s">
        <v>57</v>
      </c>
      <c r="B22" s="82"/>
      <c r="C22" s="12" t="s">
        <v>56</v>
      </c>
      <c r="D22" s="40" t="s">
        <v>1</v>
      </c>
      <c r="E22" s="18">
        <v>36.25</v>
      </c>
      <c r="F22" s="17"/>
      <c r="G22" s="50">
        <f t="shared" ref="G22" si="5">F22/24</f>
        <v>0</v>
      </c>
      <c r="H22" s="50">
        <f t="shared" ref="H22" si="6">G22/6</f>
        <v>0</v>
      </c>
    </row>
    <row r="23" spans="1:14" s="6" customFormat="1" ht="42" customHeight="1" thickBot="1">
      <c r="A23" s="60" t="s">
        <v>58</v>
      </c>
      <c r="B23" s="61"/>
      <c r="C23" s="7" t="s">
        <v>56</v>
      </c>
      <c r="D23" s="41" t="s">
        <v>1</v>
      </c>
      <c r="E23" s="18">
        <v>36.25</v>
      </c>
      <c r="F23" s="17"/>
      <c r="G23" s="49">
        <f>F23/24</f>
        <v>0</v>
      </c>
      <c r="H23" s="49">
        <f>G23/6</f>
        <v>0</v>
      </c>
    </row>
    <row r="24" spans="1:14" s="15" customFormat="1" ht="42" customHeight="1" thickBot="1">
      <c r="A24" s="60" t="s">
        <v>63</v>
      </c>
      <c r="B24" s="61"/>
      <c r="C24" s="13" t="s">
        <v>56</v>
      </c>
      <c r="D24" s="42" t="s">
        <v>1</v>
      </c>
      <c r="E24" s="18">
        <v>36.25</v>
      </c>
      <c r="F24" s="17"/>
      <c r="G24" s="50">
        <f>F24/24</f>
        <v>0</v>
      </c>
      <c r="H24" s="50">
        <f>G24/6</f>
        <v>0</v>
      </c>
    </row>
    <row r="25" spans="1:14" s="6" customFormat="1" ht="19.5" customHeight="1" thickBot="1">
      <c r="A25" s="68" t="s">
        <v>74</v>
      </c>
      <c r="B25" s="68"/>
      <c r="C25" s="68"/>
      <c r="D25" s="68"/>
      <c r="E25" s="68"/>
      <c r="F25" s="68"/>
      <c r="G25" s="68"/>
      <c r="H25" s="69"/>
    </row>
    <row r="26" spans="1:14" s="6" customFormat="1" ht="43.15" customHeight="1" thickBot="1">
      <c r="A26" s="101" t="s">
        <v>45</v>
      </c>
      <c r="B26" s="102"/>
      <c r="C26" s="8" t="s">
        <v>6</v>
      </c>
      <c r="D26" s="43" t="s">
        <v>15</v>
      </c>
      <c r="E26" s="26">
        <v>39.659999999999997</v>
      </c>
      <c r="F26" s="17"/>
      <c r="G26" s="51">
        <f>F26/12</f>
        <v>0</v>
      </c>
      <c r="H26" s="51">
        <f>G26/10</f>
        <v>0</v>
      </c>
    </row>
    <row r="27" spans="1:14" s="6" customFormat="1" ht="41.45" customHeight="1" thickBot="1">
      <c r="A27" s="101" t="s">
        <v>31</v>
      </c>
      <c r="B27" s="102"/>
      <c r="C27" s="8" t="s">
        <v>6</v>
      </c>
      <c r="D27" s="43" t="s">
        <v>15</v>
      </c>
      <c r="E27" s="26">
        <v>39.659999999999997</v>
      </c>
      <c r="F27" s="17"/>
      <c r="G27" s="51">
        <f t="shared" ref="G27:G29" si="7">F27/12</f>
        <v>0</v>
      </c>
      <c r="H27" s="51">
        <f t="shared" ref="H27:H29" si="8">G27/10</f>
        <v>0</v>
      </c>
    </row>
    <row r="28" spans="1:14" s="6" customFormat="1" ht="40.9" customHeight="1" thickBot="1">
      <c r="A28" s="101" t="s">
        <v>32</v>
      </c>
      <c r="B28" s="102"/>
      <c r="C28" s="8" t="s">
        <v>6</v>
      </c>
      <c r="D28" s="43" t="s">
        <v>15</v>
      </c>
      <c r="E28" s="26">
        <v>39.659999999999997</v>
      </c>
      <c r="F28" s="17"/>
      <c r="G28" s="51">
        <f t="shared" si="7"/>
        <v>0</v>
      </c>
      <c r="H28" s="51">
        <f t="shared" si="8"/>
        <v>0</v>
      </c>
    </row>
    <row r="29" spans="1:14" s="6" customFormat="1" ht="39.6" customHeight="1" thickBot="1">
      <c r="A29" s="101" t="s">
        <v>39</v>
      </c>
      <c r="B29" s="102"/>
      <c r="C29" s="8" t="s">
        <v>6</v>
      </c>
      <c r="D29" s="43" t="s">
        <v>15</v>
      </c>
      <c r="E29" s="26">
        <v>39.659999999999997</v>
      </c>
      <c r="F29" s="17"/>
      <c r="G29" s="51">
        <f t="shared" si="7"/>
        <v>0</v>
      </c>
      <c r="H29" s="51">
        <f t="shared" si="8"/>
        <v>0</v>
      </c>
    </row>
    <row r="30" spans="1:14" s="6" customFormat="1" ht="19.5" customHeight="1" thickBot="1">
      <c r="A30" s="117" t="s">
        <v>70</v>
      </c>
      <c r="B30" s="117"/>
      <c r="C30" s="117"/>
      <c r="D30" s="117"/>
      <c r="E30" s="117"/>
      <c r="F30" s="117"/>
      <c r="G30" s="117"/>
      <c r="H30" s="118"/>
    </row>
    <row r="31" spans="1:14" s="6" customFormat="1" ht="25.15" customHeight="1" thickBot="1">
      <c r="A31" s="60" t="s">
        <v>55</v>
      </c>
      <c r="B31" s="61"/>
      <c r="C31" s="13" t="s">
        <v>7</v>
      </c>
      <c r="D31" s="42" t="s">
        <v>1</v>
      </c>
      <c r="E31" s="19">
        <v>32.68</v>
      </c>
      <c r="F31" s="17"/>
      <c r="G31" s="50">
        <f t="shared" ref="G31" si="9">F31/24</f>
        <v>0</v>
      </c>
      <c r="H31" s="50">
        <f t="shared" ref="H31" si="10">G31/6</f>
        <v>0</v>
      </c>
    </row>
    <row r="32" spans="1:14" s="6" customFormat="1" ht="25.15" customHeight="1" thickBot="1">
      <c r="A32" s="103" t="s">
        <v>46</v>
      </c>
      <c r="B32" s="104"/>
      <c r="C32" s="7" t="s">
        <v>7</v>
      </c>
      <c r="D32" s="41" t="s">
        <v>1</v>
      </c>
      <c r="E32" s="19">
        <v>32.68</v>
      </c>
      <c r="F32" s="17"/>
      <c r="G32" s="49">
        <f>F32/24</f>
        <v>0</v>
      </c>
      <c r="H32" s="49">
        <f>G32/6</f>
        <v>0</v>
      </c>
      <c r="M32" s="22"/>
      <c r="N32" s="24"/>
    </row>
    <row r="33" spans="1:14" s="6" customFormat="1" ht="25.15" customHeight="1" thickBot="1">
      <c r="A33" s="103" t="s">
        <v>25</v>
      </c>
      <c r="B33" s="104"/>
      <c r="C33" s="7" t="s">
        <v>7</v>
      </c>
      <c r="D33" s="41" t="s">
        <v>3</v>
      </c>
      <c r="E33" s="19">
        <v>32.68</v>
      </c>
      <c r="F33" s="17"/>
      <c r="G33" s="49">
        <f t="shared" ref="G33:G35" si="11">F33/24</f>
        <v>0</v>
      </c>
      <c r="H33" s="49">
        <f t="shared" ref="H33:H35" si="12">G33/6</f>
        <v>0</v>
      </c>
      <c r="M33" s="22"/>
      <c r="N33" s="24"/>
    </row>
    <row r="34" spans="1:14" s="6" customFormat="1" ht="24" customHeight="1" thickBot="1">
      <c r="A34" s="103" t="s">
        <v>26</v>
      </c>
      <c r="B34" s="104"/>
      <c r="C34" s="7" t="s">
        <v>7</v>
      </c>
      <c r="D34" s="41" t="s">
        <v>3</v>
      </c>
      <c r="E34" s="19">
        <v>32.68</v>
      </c>
      <c r="F34" s="17"/>
      <c r="G34" s="49">
        <f t="shared" si="11"/>
        <v>0</v>
      </c>
      <c r="H34" s="49">
        <f t="shared" si="12"/>
        <v>0</v>
      </c>
    </row>
    <row r="35" spans="1:14" s="6" customFormat="1" ht="25.9" customHeight="1" thickBot="1">
      <c r="A35" s="103" t="s">
        <v>27</v>
      </c>
      <c r="B35" s="104"/>
      <c r="C35" s="7" t="s">
        <v>7</v>
      </c>
      <c r="D35" s="41" t="s">
        <v>1</v>
      </c>
      <c r="E35" s="19">
        <v>32.68</v>
      </c>
      <c r="F35" s="17"/>
      <c r="G35" s="49">
        <f t="shared" si="11"/>
        <v>0</v>
      </c>
      <c r="H35" s="49">
        <f t="shared" si="12"/>
        <v>0</v>
      </c>
    </row>
    <row r="36" spans="1:14" s="6" customFormat="1" ht="21.75" thickBot="1">
      <c r="A36" s="68" t="s">
        <v>79</v>
      </c>
      <c r="B36" s="68"/>
      <c r="C36" s="68"/>
      <c r="D36" s="68"/>
      <c r="E36" s="68"/>
      <c r="F36" s="68"/>
      <c r="G36" s="68"/>
      <c r="H36" s="69"/>
    </row>
    <row r="37" spans="1:14" s="6" customFormat="1" ht="26.25" customHeight="1" thickBot="1">
      <c r="A37" s="83" t="s">
        <v>82</v>
      </c>
      <c r="B37" s="84"/>
      <c r="C37" s="20" t="s">
        <v>9</v>
      </c>
      <c r="D37" s="44" t="s">
        <v>4</v>
      </c>
      <c r="E37" s="19">
        <v>113.2</v>
      </c>
      <c r="F37" s="17"/>
      <c r="G37" s="99">
        <f>F37/7</f>
        <v>0</v>
      </c>
      <c r="H37" s="100"/>
    </row>
    <row r="38" spans="1:14" s="6" customFormat="1" ht="26.25" customHeight="1" thickBot="1">
      <c r="A38" s="83" t="s">
        <v>83</v>
      </c>
      <c r="B38" s="84"/>
      <c r="C38" s="20" t="s">
        <v>9</v>
      </c>
      <c r="D38" s="44" t="s">
        <v>4</v>
      </c>
      <c r="E38" s="19">
        <v>113.2</v>
      </c>
      <c r="F38" s="17"/>
      <c r="G38" s="99">
        <f t="shared" ref="G38:G42" si="13">F38/7</f>
        <v>0</v>
      </c>
      <c r="H38" s="100"/>
    </row>
    <row r="39" spans="1:14" s="6" customFormat="1" ht="25.5" customHeight="1" thickBot="1">
      <c r="A39" s="97" t="s">
        <v>64</v>
      </c>
      <c r="B39" s="98"/>
      <c r="C39" s="10" t="s">
        <v>9</v>
      </c>
      <c r="D39" s="45" t="s">
        <v>4</v>
      </c>
      <c r="E39" s="27">
        <v>138.16</v>
      </c>
      <c r="F39" s="17"/>
      <c r="G39" s="99">
        <f t="shared" si="13"/>
        <v>0</v>
      </c>
      <c r="H39" s="100"/>
    </row>
    <row r="40" spans="1:14" s="6" customFormat="1" ht="26.25" customHeight="1" thickBot="1">
      <c r="A40" s="72" t="s">
        <v>40</v>
      </c>
      <c r="B40" s="74"/>
      <c r="C40" s="11" t="s">
        <v>9</v>
      </c>
      <c r="D40" s="38" t="s">
        <v>4</v>
      </c>
      <c r="E40" s="27">
        <v>138.16</v>
      </c>
      <c r="F40" s="17"/>
      <c r="G40" s="99">
        <f t="shared" si="13"/>
        <v>0</v>
      </c>
      <c r="H40" s="100"/>
    </row>
    <row r="41" spans="1:14" s="6" customFormat="1" ht="33.6" customHeight="1" thickBot="1">
      <c r="A41" s="66" t="s">
        <v>84</v>
      </c>
      <c r="B41" s="67"/>
      <c r="C41" s="9" t="s">
        <v>9</v>
      </c>
      <c r="D41" s="46" t="s">
        <v>4</v>
      </c>
      <c r="E41" s="28">
        <v>197.12</v>
      </c>
      <c r="F41" s="17"/>
      <c r="G41" s="99">
        <f t="shared" si="13"/>
        <v>0</v>
      </c>
      <c r="H41" s="100"/>
    </row>
    <row r="42" spans="1:14" s="6" customFormat="1" ht="36" customHeight="1" thickBot="1">
      <c r="A42" s="97" t="s">
        <v>85</v>
      </c>
      <c r="B42" s="109"/>
      <c r="C42" s="9" t="s">
        <v>9</v>
      </c>
      <c r="D42" s="46" t="s">
        <v>4</v>
      </c>
      <c r="E42" s="28">
        <v>197.12</v>
      </c>
      <c r="F42" s="17"/>
      <c r="G42" s="99">
        <f t="shared" si="13"/>
        <v>0</v>
      </c>
      <c r="H42" s="100"/>
    </row>
    <row r="43" spans="1:14" s="6" customFormat="1" ht="38.450000000000003" customHeight="1" thickBot="1">
      <c r="A43" s="66" t="s">
        <v>86</v>
      </c>
      <c r="B43" s="67"/>
      <c r="C43" s="9" t="s">
        <v>11</v>
      </c>
      <c r="D43" s="46" t="s">
        <v>4</v>
      </c>
      <c r="E43" s="27">
        <v>138.16</v>
      </c>
      <c r="F43" s="17"/>
      <c r="G43" s="99">
        <f>F43/7</f>
        <v>0</v>
      </c>
      <c r="H43" s="100"/>
    </row>
    <row r="44" spans="1:14" s="6" customFormat="1" ht="19.5" customHeight="1" thickBot="1">
      <c r="A44" s="68" t="s">
        <v>75</v>
      </c>
      <c r="B44" s="68"/>
      <c r="C44" s="68"/>
      <c r="D44" s="68"/>
      <c r="E44" s="68"/>
      <c r="F44" s="68"/>
      <c r="G44" s="68"/>
      <c r="H44" s="69"/>
    </row>
    <row r="45" spans="1:14" s="6" customFormat="1" ht="28.9" customHeight="1" thickBot="1">
      <c r="A45" s="77" t="s">
        <v>33</v>
      </c>
      <c r="B45" s="78"/>
      <c r="C45" s="9" t="s">
        <v>8</v>
      </c>
      <c r="D45" s="46" t="s">
        <v>1</v>
      </c>
      <c r="E45" s="28">
        <v>71.89</v>
      </c>
      <c r="F45" s="17"/>
      <c r="G45" s="107">
        <f t="shared" ref="G45" si="14">F45/24</f>
        <v>0</v>
      </c>
      <c r="H45" s="108"/>
    </row>
    <row r="46" spans="1:14" s="6" customFormat="1" ht="28.9" customHeight="1" thickBot="1">
      <c r="A46" s="112" t="s">
        <v>34</v>
      </c>
      <c r="B46" s="113"/>
      <c r="C46" s="9" t="s">
        <v>8</v>
      </c>
      <c r="D46" s="46" t="s">
        <v>1</v>
      </c>
      <c r="E46" s="28">
        <v>71.89</v>
      </c>
      <c r="F46" s="17"/>
      <c r="G46" s="107">
        <f t="shared" ref="G46:G51" si="15">F46/24</f>
        <v>0</v>
      </c>
      <c r="H46" s="108"/>
    </row>
    <row r="47" spans="1:14" s="6" customFormat="1" ht="27" customHeight="1" thickBot="1">
      <c r="A47" s="112" t="s">
        <v>35</v>
      </c>
      <c r="B47" s="114"/>
      <c r="C47" s="9" t="s">
        <v>8</v>
      </c>
      <c r="D47" s="46" t="s">
        <v>1</v>
      </c>
      <c r="E47" s="28">
        <v>71.89</v>
      </c>
      <c r="F47" s="17"/>
      <c r="G47" s="107">
        <f t="shared" si="15"/>
        <v>0</v>
      </c>
      <c r="H47" s="108"/>
    </row>
    <row r="48" spans="1:14" s="6" customFormat="1" ht="28.9" customHeight="1" thickBot="1">
      <c r="A48" s="110" t="s">
        <v>36</v>
      </c>
      <c r="B48" s="111"/>
      <c r="C48" s="9" t="s">
        <v>11</v>
      </c>
      <c r="D48" s="46" t="s">
        <v>1</v>
      </c>
      <c r="E48" s="28">
        <v>71.19</v>
      </c>
      <c r="F48" s="17"/>
      <c r="G48" s="107">
        <f t="shared" si="15"/>
        <v>0</v>
      </c>
      <c r="H48" s="108"/>
    </row>
    <row r="49" spans="1:8" s="6" customFormat="1" ht="23.45" customHeight="1" thickBot="1">
      <c r="A49" s="103" t="s">
        <v>37</v>
      </c>
      <c r="B49" s="104"/>
      <c r="C49" s="9" t="s">
        <v>8</v>
      </c>
      <c r="D49" s="46" t="s">
        <v>1</v>
      </c>
      <c r="E49" s="28">
        <v>71.19</v>
      </c>
      <c r="F49" s="17"/>
      <c r="G49" s="107">
        <f t="shared" si="15"/>
        <v>0</v>
      </c>
      <c r="H49" s="108"/>
    </row>
    <row r="50" spans="1:8" s="6" customFormat="1" ht="25.15" customHeight="1" thickBot="1">
      <c r="A50" s="105" t="s">
        <v>54</v>
      </c>
      <c r="B50" s="106"/>
      <c r="C50" s="20" t="s">
        <v>8</v>
      </c>
      <c r="D50" s="47" t="s">
        <v>1</v>
      </c>
      <c r="E50" s="29">
        <v>38.880000000000003</v>
      </c>
      <c r="F50" s="25"/>
      <c r="G50" s="107">
        <f t="shared" si="15"/>
        <v>0</v>
      </c>
      <c r="H50" s="108"/>
    </row>
    <row r="51" spans="1:8" s="6" customFormat="1" ht="28.15" customHeight="1" thickBot="1">
      <c r="A51" s="79" t="s">
        <v>38</v>
      </c>
      <c r="B51" s="80"/>
      <c r="C51" s="20" t="s">
        <v>8</v>
      </c>
      <c r="D51" s="48" t="s">
        <v>1</v>
      </c>
      <c r="E51" s="29">
        <v>38.880000000000003</v>
      </c>
      <c r="F51" s="17"/>
      <c r="G51" s="107">
        <f t="shared" si="15"/>
        <v>0</v>
      </c>
      <c r="H51" s="108"/>
    </row>
    <row r="52" spans="1:8" s="6" customFormat="1" ht="21" customHeight="1" thickBot="1">
      <c r="A52" s="68" t="s">
        <v>73</v>
      </c>
      <c r="B52" s="68"/>
      <c r="C52" s="68"/>
      <c r="D52" s="68"/>
      <c r="E52" s="68"/>
      <c r="F52" s="68"/>
      <c r="G52" s="68"/>
      <c r="H52" s="69"/>
    </row>
    <row r="53" spans="1:8" s="6" customFormat="1" ht="21" customHeight="1" thickBot="1">
      <c r="A53" s="70" t="s">
        <v>30</v>
      </c>
      <c r="B53" s="71"/>
      <c r="C53" s="7" t="s">
        <v>9</v>
      </c>
      <c r="D53" s="41" t="s">
        <v>2</v>
      </c>
      <c r="E53" s="28">
        <v>27.96</v>
      </c>
      <c r="F53" s="17"/>
      <c r="G53" s="49">
        <f>F53/20</f>
        <v>0</v>
      </c>
      <c r="H53" s="49">
        <f>G53/6</f>
        <v>0</v>
      </c>
    </row>
    <row r="54" spans="1:8" s="6" customFormat="1" ht="21" customHeight="1" thickBot="1">
      <c r="A54" s="103" t="s">
        <v>72</v>
      </c>
      <c r="B54" s="104"/>
      <c r="C54" s="7" t="s">
        <v>9</v>
      </c>
      <c r="D54" s="41" t="s">
        <v>2</v>
      </c>
      <c r="E54" s="28">
        <v>49.73</v>
      </c>
      <c r="F54" s="17"/>
      <c r="G54" s="50">
        <f t="shared" ref="G54" si="16">F54/20</f>
        <v>0</v>
      </c>
      <c r="H54" s="50">
        <f t="shared" ref="H54" si="17">G54/6</f>
        <v>0</v>
      </c>
    </row>
    <row r="55" spans="1:8" s="6" customFormat="1" ht="21" customHeight="1" thickBot="1">
      <c r="A55" s="75" t="s">
        <v>28</v>
      </c>
      <c r="B55" s="76"/>
      <c r="C55" s="7" t="s">
        <v>9</v>
      </c>
      <c r="D55" s="41" t="s">
        <v>2</v>
      </c>
      <c r="E55" s="28">
        <v>49.73</v>
      </c>
      <c r="F55" s="17"/>
      <c r="G55" s="49">
        <f>F55/20</f>
        <v>0</v>
      </c>
      <c r="H55" s="49">
        <f>G55/6</f>
        <v>0</v>
      </c>
    </row>
    <row r="56" spans="1:8" s="6" customFormat="1" ht="21" customHeight="1" thickBot="1">
      <c r="A56" s="60" t="s">
        <v>29</v>
      </c>
      <c r="B56" s="61"/>
      <c r="C56" s="13" t="s">
        <v>9</v>
      </c>
      <c r="D56" s="42" t="s">
        <v>2</v>
      </c>
      <c r="E56" s="28">
        <v>49.73</v>
      </c>
      <c r="F56" s="17"/>
      <c r="G56" s="50">
        <f t="shared" ref="G56" si="18">F56/20</f>
        <v>0</v>
      </c>
      <c r="H56" s="50">
        <f t="shared" ref="H56" si="19">G56/6</f>
        <v>0</v>
      </c>
    </row>
    <row r="57" spans="1:8" s="6" customFormat="1" ht="22.5" customHeight="1" thickBot="1">
      <c r="A57" s="68" t="s">
        <v>80</v>
      </c>
      <c r="B57" s="68"/>
      <c r="C57" s="68"/>
      <c r="D57" s="68"/>
      <c r="E57" s="68"/>
      <c r="F57" s="68"/>
      <c r="G57" s="68"/>
      <c r="H57" s="69"/>
    </row>
    <row r="58" spans="1:8" s="6" customFormat="1" ht="42" customHeight="1" thickBot="1">
      <c r="A58" s="103" t="s">
        <v>60</v>
      </c>
      <c r="B58" s="104"/>
      <c r="C58" s="7" t="s">
        <v>7</v>
      </c>
      <c r="D58" s="41" t="s">
        <v>14</v>
      </c>
      <c r="E58" s="28">
        <v>38.58</v>
      </c>
      <c r="F58" s="14"/>
      <c r="G58" s="49">
        <f>F58/12</f>
        <v>0</v>
      </c>
      <c r="H58" s="49">
        <f>G58/10</f>
        <v>0</v>
      </c>
    </row>
    <row r="59" spans="1:8" s="6" customFormat="1" ht="45" customHeight="1" thickBot="1">
      <c r="A59" s="121" t="s">
        <v>41</v>
      </c>
      <c r="B59" s="122"/>
      <c r="C59" s="7" t="s">
        <v>7</v>
      </c>
      <c r="D59" s="41" t="s">
        <v>14</v>
      </c>
      <c r="E59" s="28">
        <v>38.58</v>
      </c>
      <c r="F59" s="17"/>
      <c r="G59" s="49">
        <f t="shared" ref="G59" si="20">F59/12</f>
        <v>0</v>
      </c>
      <c r="H59" s="49">
        <f>G59/10</f>
        <v>0</v>
      </c>
    </row>
    <row r="60" spans="1:8" s="1" customFormat="1" ht="42" customHeight="1" thickBot="1">
      <c r="A60" s="103" t="s">
        <v>62</v>
      </c>
      <c r="B60" s="104"/>
      <c r="C60" s="7" t="s">
        <v>6</v>
      </c>
      <c r="D60" s="41" t="s">
        <v>14</v>
      </c>
      <c r="E60" s="28">
        <v>38.58</v>
      </c>
      <c r="F60" s="14"/>
      <c r="G60" s="49">
        <f>F60/12</f>
        <v>0</v>
      </c>
      <c r="H60" s="49">
        <f>G60/10</f>
        <v>0</v>
      </c>
    </row>
    <row r="61" spans="1:8" s="6" customFormat="1" ht="42" customHeight="1" thickBot="1">
      <c r="A61" s="60" t="s">
        <v>43</v>
      </c>
      <c r="B61" s="61"/>
      <c r="C61" s="13" t="s">
        <v>6</v>
      </c>
      <c r="D61" s="42" t="s">
        <v>14</v>
      </c>
      <c r="E61" s="28">
        <v>38.58</v>
      </c>
      <c r="F61" s="17"/>
      <c r="G61" s="50">
        <f t="shared" ref="G61" si="21">F61/12</f>
        <v>0</v>
      </c>
      <c r="H61" s="50">
        <f>G61/10</f>
        <v>0</v>
      </c>
    </row>
    <row r="62" spans="1:8" s="6" customFormat="1" ht="42" customHeight="1" thickBot="1">
      <c r="A62" s="103" t="s">
        <v>44</v>
      </c>
      <c r="B62" s="104"/>
      <c r="C62" s="7" t="s">
        <v>6</v>
      </c>
      <c r="D62" s="41" t="s">
        <v>14</v>
      </c>
      <c r="E62" s="28">
        <v>38.58</v>
      </c>
      <c r="F62" s="17"/>
      <c r="G62" s="50">
        <f t="shared" ref="G62:G63" si="22">F62/12</f>
        <v>0</v>
      </c>
      <c r="H62" s="50">
        <f t="shared" ref="H62:H63" si="23">G62/10</f>
        <v>0</v>
      </c>
    </row>
    <row r="63" spans="1:8" s="6" customFormat="1" ht="42" customHeight="1" thickBot="1">
      <c r="A63" s="103" t="s">
        <v>61</v>
      </c>
      <c r="B63" s="104"/>
      <c r="C63" s="7" t="s">
        <v>6</v>
      </c>
      <c r="D63" s="41" t="s">
        <v>14</v>
      </c>
      <c r="E63" s="28">
        <v>38.58</v>
      </c>
      <c r="F63" s="14"/>
      <c r="G63" s="49">
        <f t="shared" si="22"/>
        <v>0</v>
      </c>
      <c r="H63" s="49">
        <f t="shared" si="23"/>
        <v>0</v>
      </c>
    </row>
    <row r="64" spans="1:8" s="6" customFormat="1" ht="43.9" customHeight="1" thickBot="1">
      <c r="A64" s="103" t="s">
        <v>42</v>
      </c>
      <c r="B64" s="104"/>
      <c r="C64" s="7" t="s">
        <v>6</v>
      </c>
      <c r="D64" s="41" t="s">
        <v>14</v>
      </c>
      <c r="E64" s="28">
        <v>38.58</v>
      </c>
      <c r="F64" s="17"/>
      <c r="G64" s="49">
        <f>F64/12</f>
        <v>0</v>
      </c>
      <c r="H64" s="49">
        <f>G64/10</f>
        <v>0</v>
      </c>
    </row>
    <row r="65" spans="1:10" s="1" customFormat="1" ht="42" customHeight="1" thickBot="1">
      <c r="A65" s="68" t="s">
        <v>81</v>
      </c>
      <c r="B65" s="68"/>
      <c r="C65" s="68"/>
      <c r="D65" s="68"/>
      <c r="E65" s="68"/>
      <c r="F65" s="68"/>
      <c r="G65" s="68"/>
      <c r="H65" s="69"/>
    </row>
    <row r="66" spans="1:10" s="6" customFormat="1" ht="40.9" customHeight="1" thickBot="1">
      <c r="A66" s="119" t="s">
        <v>59</v>
      </c>
      <c r="B66" s="120"/>
      <c r="C66" s="16" t="s">
        <v>7</v>
      </c>
      <c r="D66" s="39" t="s">
        <v>4</v>
      </c>
      <c r="E66" s="31">
        <v>159.80000000000001</v>
      </c>
      <c r="F66" s="17"/>
      <c r="G66" s="107">
        <f>F66/7</f>
        <v>0</v>
      </c>
      <c r="H66" s="108"/>
    </row>
    <row r="67" spans="1:10" s="6" customFormat="1" ht="19.5" customHeight="1" thickBot="1">
      <c r="A67" s="117" t="s">
        <v>71</v>
      </c>
      <c r="B67" s="117"/>
      <c r="C67" s="117"/>
      <c r="D67" s="117"/>
      <c r="E67" s="117"/>
      <c r="F67" s="117"/>
      <c r="G67" s="117"/>
      <c r="H67" s="118"/>
    </row>
    <row r="68" spans="1:10" s="15" customFormat="1" ht="25.15" customHeight="1" thickBot="1">
      <c r="A68" s="60" t="s">
        <v>65</v>
      </c>
      <c r="B68" s="61"/>
      <c r="C68" s="13" t="s">
        <v>7</v>
      </c>
      <c r="D68" s="42" t="s">
        <v>15</v>
      </c>
      <c r="E68" s="19">
        <v>41.8</v>
      </c>
      <c r="F68" s="17"/>
      <c r="G68" s="99">
        <f>F68/12</f>
        <v>0</v>
      </c>
      <c r="H68" s="100"/>
    </row>
    <row r="69" spans="1:10" s="15" customFormat="1" ht="25.15" customHeight="1" thickBot="1">
      <c r="A69" s="60" t="s">
        <v>66</v>
      </c>
      <c r="B69" s="61"/>
      <c r="C69" s="13" t="s">
        <v>7</v>
      </c>
      <c r="D69" s="42" t="s">
        <v>15</v>
      </c>
      <c r="E69" s="19">
        <v>41.8</v>
      </c>
      <c r="F69" s="17"/>
      <c r="G69" s="99">
        <f t="shared" ref="G69:G71" si="24">F69/12</f>
        <v>0</v>
      </c>
      <c r="H69" s="100"/>
    </row>
    <row r="70" spans="1:10" s="15" customFormat="1" ht="25.15" customHeight="1" thickBot="1">
      <c r="A70" s="60" t="s">
        <v>67</v>
      </c>
      <c r="B70" s="61"/>
      <c r="C70" s="13" t="s">
        <v>7</v>
      </c>
      <c r="D70" s="42" t="s">
        <v>15</v>
      </c>
      <c r="E70" s="19">
        <v>41.8</v>
      </c>
      <c r="F70" s="17"/>
      <c r="G70" s="99">
        <f t="shared" si="24"/>
        <v>0</v>
      </c>
      <c r="H70" s="100"/>
    </row>
    <row r="71" spans="1:10" s="15" customFormat="1" ht="24" customHeight="1" thickBot="1">
      <c r="A71" s="60" t="s">
        <v>68</v>
      </c>
      <c r="B71" s="61"/>
      <c r="C71" s="13" t="s">
        <v>7</v>
      </c>
      <c r="D71" s="42" t="s">
        <v>15</v>
      </c>
      <c r="E71" s="19">
        <v>41.8</v>
      </c>
      <c r="F71" s="17"/>
      <c r="G71" s="107">
        <f t="shared" si="24"/>
        <v>0</v>
      </c>
      <c r="H71" s="108"/>
    </row>
    <row r="72" spans="1:10" s="15" customFormat="1" ht="25.9" customHeight="1" thickBot="1">
      <c r="A72" s="60" t="s">
        <v>69</v>
      </c>
      <c r="B72" s="61"/>
      <c r="C72" s="13" t="s">
        <v>7</v>
      </c>
      <c r="D72" s="42" t="s">
        <v>15</v>
      </c>
      <c r="E72" s="19">
        <v>38.28</v>
      </c>
      <c r="F72" s="17"/>
      <c r="G72" s="107">
        <f t="shared" ref="G72" si="25">F72/12</f>
        <v>0</v>
      </c>
      <c r="H72" s="108"/>
    </row>
    <row r="73" spans="1:10" s="5" customFormat="1" ht="21" customHeight="1" thickBot="1">
      <c r="A73" s="68" t="s">
        <v>77</v>
      </c>
      <c r="B73" s="68"/>
      <c r="C73" s="68"/>
      <c r="D73" s="68"/>
      <c r="E73" s="68"/>
      <c r="F73" s="68"/>
      <c r="G73" s="68"/>
      <c r="H73" s="69"/>
    </row>
    <row r="74" spans="1:10" s="6" customFormat="1" ht="43.9" customHeight="1" thickBot="1">
      <c r="A74" s="60" t="s">
        <v>22</v>
      </c>
      <c r="B74" s="61"/>
      <c r="C74" s="13" t="s">
        <v>8</v>
      </c>
      <c r="D74" s="42" t="s">
        <v>2</v>
      </c>
      <c r="E74" s="19">
        <v>39.69</v>
      </c>
      <c r="F74" s="17"/>
      <c r="G74" s="50">
        <f>F74/20</f>
        <v>0</v>
      </c>
      <c r="H74" s="50">
        <f t="shared" ref="H74:H79" si="26">G74/6</f>
        <v>0</v>
      </c>
      <c r="J74" s="22"/>
    </row>
    <row r="75" spans="1:10" s="6" customFormat="1" ht="42" customHeight="1" thickBot="1">
      <c r="A75" s="93" t="s">
        <v>24</v>
      </c>
      <c r="B75" s="94"/>
      <c r="C75" s="13" t="s">
        <v>56</v>
      </c>
      <c r="D75" s="42" t="s">
        <v>2</v>
      </c>
      <c r="E75" s="19">
        <v>39.69</v>
      </c>
      <c r="F75" s="17"/>
      <c r="G75" s="50">
        <f>F75/20</f>
        <v>0</v>
      </c>
      <c r="H75" s="50">
        <f t="shared" si="26"/>
        <v>0</v>
      </c>
      <c r="J75" s="22"/>
    </row>
    <row r="76" spans="1:10" s="6" customFormat="1" ht="42" customHeight="1" thickBot="1">
      <c r="A76" s="60" t="s">
        <v>23</v>
      </c>
      <c r="B76" s="61"/>
      <c r="C76" s="13" t="s">
        <v>8</v>
      </c>
      <c r="D76" s="42" t="s">
        <v>2</v>
      </c>
      <c r="E76" s="19">
        <v>39.69</v>
      </c>
      <c r="F76" s="17"/>
      <c r="G76" s="50">
        <f>F76/20</f>
        <v>0</v>
      </c>
      <c r="H76" s="50">
        <f t="shared" si="26"/>
        <v>0</v>
      </c>
    </row>
    <row r="77" spans="1:10" s="6" customFormat="1" ht="36" customHeight="1" thickBot="1">
      <c r="A77" s="60" t="s">
        <v>47</v>
      </c>
      <c r="B77" s="61"/>
      <c r="C77" s="13" t="s">
        <v>7</v>
      </c>
      <c r="D77" s="42" t="s">
        <v>3</v>
      </c>
      <c r="E77" s="18">
        <v>37.99</v>
      </c>
      <c r="F77" s="17"/>
      <c r="G77" s="50">
        <f>F77/24</f>
        <v>0</v>
      </c>
      <c r="H77" s="50">
        <f t="shared" si="26"/>
        <v>0</v>
      </c>
      <c r="J77" s="22"/>
    </row>
    <row r="78" spans="1:10" s="6" customFormat="1" ht="42" customHeight="1" thickBot="1">
      <c r="A78" s="60" t="s">
        <v>53</v>
      </c>
      <c r="B78" s="61"/>
      <c r="C78" s="13" t="s">
        <v>6</v>
      </c>
      <c r="D78" s="42" t="s">
        <v>1</v>
      </c>
      <c r="E78" s="18">
        <v>37.28</v>
      </c>
      <c r="F78" s="17"/>
      <c r="G78" s="50">
        <f t="shared" ref="G78:G82" si="27">F78/24</f>
        <v>0</v>
      </c>
      <c r="H78" s="50">
        <f t="shared" si="26"/>
        <v>0</v>
      </c>
      <c r="J78" s="22"/>
    </row>
    <row r="79" spans="1:10" s="6" customFormat="1" ht="42" customHeight="1" thickBot="1">
      <c r="A79" s="60" t="s">
        <v>18</v>
      </c>
      <c r="B79" s="61"/>
      <c r="C79" s="13" t="s">
        <v>6</v>
      </c>
      <c r="D79" s="42" t="s">
        <v>1</v>
      </c>
      <c r="E79" s="18">
        <v>37.28</v>
      </c>
      <c r="F79" s="17"/>
      <c r="G79" s="50">
        <f>F79/24</f>
        <v>0</v>
      </c>
      <c r="H79" s="50">
        <f t="shared" si="26"/>
        <v>0</v>
      </c>
    </row>
    <row r="80" spans="1:10" s="6" customFormat="1" ht="42" customHeight="1" thickBot="1">
      <c r="A80" s="60" t="s">
        <v>19</v>
      </c>
      <c r="B80" s="61"/>
      <c r="C80" s="13" t="s">
        <v>6</v>
      </c>
      <c r="D80" s="42" t="s">
        <v>1</v>
      </c>
      <c r="E80" s="18">
        <v>37.28</v>
      </c>
      <c r="F80" s="17"/>
      <c r="G80" s="50">
        <f t="shared" si="27"/>
        <v>0</v>
      </c>
      <c r="H80" s="50">
        <f t="shared" ref="H80:H82" si="28">G80/6</f>
        <v>0</v>
      </c>
      <c r="J80" s="22"/>
    </row>
    <row r="81" spans="1:14" s="6" customFormat="1" ht="40.15" customHeight="1" thickBot="1">
      <c r="A81" s="60" t="s">
        <v>20</v>
      </c>
      <c r="B81" s="61"/>
      <c r="C81" s="13" t="s">
        <v>6</v>
      </c>
      <c r="D81" s="42" t="s">
        <v>1</v>
      </c>
      <c r="E81" s="18">
        <v>37.28</v>
      </c>
      <c r="F81" s="17"/>
      <c r="G81" s="50">
        <f t="shared" si="27"/>
        <v>0</v>
      </c>
      <c r="H81" s="50">
        <f t="shared" si="28"/>
        <v>0</v>
      </c>
      <c r="J81" s="22"/>
    </row>
    <row r="82" spans="1:14" s="6" customFormat="1" ht="45.6" customHeight="1" thickBot="1">
      <c r="A82" s="83" t="s">
        <v>21</v>
      </c>
      <c r="B82" s="84"/>
      <c r="C82" s="13" t="s">
        <v>6</v>
      </c>
      <c r="D82" s="42" t="s">
        <v>1</v>
      </c>
      <c r="E82" s="18">
        <v>37.28</v>
      </c>
      <c r="F82" s="17"/>
      <c r="G82" s="50">
        <f t="shared" si="27"/>
        <v>0</v>
      </c>
      <c r="H82" s="50">
        <f t="shared" si="28"/>
        <v>0</v>
      </c>
      <c r="J82" s="22"/>
    </row>
    <row r="83" spans="1:14" s="6" customFormat="1" ht="42" customHeight="1" thickBot="1">
      <c r="A83" s="81" t="s">
        <v>48</v>
      </c>
      <c r="B83" s="82"/>
      <c r="C83" s="12" t="s">
        <v>6</v>
      </c>
      <c r="D83" s="40" t="s">
        <v>1</v>
      </c>
      <c r="E83" s="18">
        <v>37.28</v>
      </c>
      <c r="F83" s="17"/>
      <c r="G83" s="50">
        <f>F83/24</f>
        <v>0</v>
      </c>
      <c r="H83" s="50">
        <f>G83/6</f>
        <v>0</v>
      </c>
      <c r="N83" s="21"/>
    </row>
    <row r="87" spans="1:14" s="1" customFormat="1" ht="42" customHeight="1">
      <c r="A87" s="32"/>
      <c r="B87" s="32"/>
      <c r="C87" s="33"/>
      <c r="D87" s="34"/>
      <c r="E87" s="35"/>
      <c r="F87" s="36"/>
      <c r="G87" s="37"/>
      <c r="H87" s="37"/>
    </row>
  </sheetData>
  <mergeCells count="106">
    <mergeCell ref="A71:B71"/>
    <mergeCell ref="A67:H67"/>
    <mergeCell ref="G68:H68"/>
    <mergeCell ref="G69:H69"/>
    <mergeCell ref="G70:H70"/>
    <mergeCell ref="A65:H65"/>
    <mergeCell ref="G66:H66"/>
    <mergeCell ref="A21:H21"/>
    <mergeCell ref="A22:B22"/>
    <mergeCell ref="A23:B23"/>
    <mergeCell ref="A75:B75"/>
    <mergeCell ref="A70:B70"/>
    <mergeCell ref="A69:B69"/>
    <mergeCell ref="A54:B54"/>
    <mergeCell ref="A72:B72"/>
    <mergeCell ref="A30:H30"/>
    <mergeCell ref="A68:B68"/>
    <mergeCell ref="A31:B31"/>
    <mergeCell ref="A32:B32"/>
    <mergeCell ref="A33:B33"/>
    <mergeCell ref="A60:B60"/>
    <mergeCell ref="A61:B61"/>
    <mergeCell ref="G40:H40"/>
    <mergeCell ref="A73:H73"/>
    <mergeCell ref="A66:B66"/>
    <mergeCell ref="A64:B64"/>
    <mergeCell ref="A59:B59"/>
    <mergeCell ref="A62:B62"/>
    <mergeCell ref="A63:B63"/>
    <mergeCell ref="G71:H71"/>
    <mergeCell ref="G72:H72"/>
    <mergeCell ref="A58:B58"/>
    <mergeCell ref="A49:B49"/>
    <mergeCell ref="A50:B50"/>
    <mergeCell ref="A43:B43"/>
    <mergeCell ref="G50:H50"/>
    <mergeCell ref="G51:H51"/>
    <mergeCell ref="A57:H57"/>
    <mergeCell ref="G45:H45"/>
    <mergeCell ref="G46:H46"/>
    <mergeCell ref="G47:H47"/>
    <mergeCell ref="G48:H48"/>
    <mergeCell ref="G49:H49"/>
    <mergeCell ref="A48:B48"/>
    <mergeCell ref="A46:B46"/>
    <mergeCell ref="A47:B47"/>
    <mergeCell ref="A27:B27"/>
    <mergeCell ref="A28:B28"/>
    <mergeCell ref="A29:B29"/>
    <mergeCell ref="A34:B34"/>
    <mergeCell ref="A35:B35"/>
    <mergeCell ref="A36:H36"/>
    <mergeCell ref="G43:H43"/>
    <mergeCell ref="G41:H41"/>
    <mergeCell ref="G42:H42"/>
    <mergeCell ref="A40:B40"/>
    <mergeCell ref="A41:B41"/>
    <mergeCell ref="A42:B42"/>
    <mergeCell ref="A83:B83"/>
    <mergeCell ref="A76:B76"/>
    <mergeCell ref="A79:B79"/>
    <mergeCell ref="A78:B78"/>
    <mergeCell ref="A80:B80"/>
    <mergeCell ref="A82:B82"/>
    <mergeCell ref="A77:B77"/>
    <mergeCell ref="A81:B81"/>
    <mergeCell ref="C5:H5"/>
    <mergeCell ref="A6:H6"/>
    <mergeCell ref="A4:B5"/>
    <mergeCell ref="A7:B7"/>
    <mergeCell ref="A16:H16"/>
    <mergeCell ref="A12:H12"/>
    <mergeCell ref="A11:B11"/>
    <mergeCell ref="A14:B14"/>
    <mergeCell ref="A15:B15"/>
    <mergeCell ref="A8:H8"/>
    <mergeCell ref="A39:B39"/>
    <mergeCell ref="A24:B24"/>
    <mergeCell ref="A37:B37"/>
    <mergeCell ref="A38:B38"/>
    <mergeCell ref="G37:H37"/>
    <mergeCell ref="G38:H38"/>
    <mergeCell ref="A10:B10"/>
    <mergeCell ref="G9:H9"/>
    <mergeCell ref="G10:H10"/>
    <mergeCell ref="G11:H11"/>
    <mergeCell ref="A13:B13"/>
    <mergeCell ref="A9:B9"/>
    <mergeCell ref="A74:B74"/>
    <mergeCell ref="E3:H3"/>
    <mergeCell ref="B3:D3"/>
    <mergeCell ref="A19:B19"/>
    <mergeCell ref="A20:B20"/>
    <mergeCell ref="A25:H25"/>
    <mergeCell ref="A53:B53"/>
    <mergeCell ref="A56:B56"/>
    <mergeCell ref="A17:B17"/>
    <mergeCell ref="A18:B18"/>
    <mergeCell ref="A55:B55"/>
    <mergeCell ref="A52:H52"/>
    <mergeCell ref="A44:H44"/>
    <mergeCell ref="A45:B45"/>
    <mergeCell ref="A51:B51"/>
    <mergeCell ref="C4:H4"/>
    <mergeCell ref="G39:H39"/>
    <mergeCell ref="A26:B26"/>
  </mergeCells>
  <pageMargins left="0.23622047244094491" right="0.23622047244094491" top="0.35433070866141736" bottom="0.35433070866141736" header="0" footer="0"/>
  <pageSetup paperSize="9" scale="50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Коруц Елена</dc:creator>
  <cp:lastModifiedBy>Lieder Ksk</cp:lastModifiedBy>
  <cp:lastPrinted>2026-03-04T07:38:58Z</cp:lastPrinted>
  <dcterms:created xsi:type="dcterms:W3CDTF">2015-12-09T10:34:20Z</dcterms:created>
  <dcterms:modified xsi:type="dcterms:W3CDTF">2026-05-04T13:33:59Z</dcterms:modified>
</cp:coreProperties>
</file>